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01.01.2024" sheetId="5" r:id="rId1"/>
  </sheets>
  <definedNames>
    <definedName name="_xlnm.Print_Area" localSheetId="0">'01.01.2024'!$A$2:$M$110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/>
  <c r="K9"/>
  <c r="I9"/>
  <c r="J45"/>
  <c r="K45"/>
  <c r="I8"/>
  <c r="I45"/>
  <c r="I85"/>
  <c r="K19"/>
  <c r="J19"/>
  <c r="I21" l="1"/>
  <c r="I14"/>
  <c r="J83"/>
  <c r="K83"/>
  <c r="I83"/>
  <c r="I72"/>
  <c r="I80"/>
  <c r="I88"/>
  <c r="I76"/>
  <c r="I17"/>
  <c r="I19"/>
  <c r="I24"/>
  <c r="I27"/>
  <c r="I29"/>
  <c r="J29" s="1"/>
  <c r="I32"/>
  <c r="I34"/>
  <c r="I38"/>
  <c r="J17"/>
  <c r="J21"/>
  <c r="J25"/>
  <c r="J24"/>
  <c r="J27"/>
  <c r="J32"/>
  <c r="J34"/>
  <c r="J38"/>
  <c r="K17"/>
  <c r="K21"/>
  <c r="K25"/>
  <c r="K24"/>
  <c r="K27"/>
  <c r="K32"/>
  <c r="K34"/>
  <c r="K38"/>
  <c r="J93"/>
  <c r="K93"/>
  <c r="J76"/>
  <c r="J80"/>
  <c r="J85"/>
  <c r="I90"/>
  <c r="J90" s="1"/>
  <c r="K90" s="1"/>
  <c r="J88"/>
  <c r="J97"/>
  <c r="K76"/>
  <c r="K80"/>
  <c r="K87"/>
  <c r="K85"/>
  <c r="K88"/>
  <c r="K97"/>
  <c r="J72"/>
  <c r="K72"/>
  <c r="J65"/>
  <c r="J64" s="1"/>
  <c r="J10"/>
  <c r="K10" s="1"/>
  <c r="J11"/>
  <c r="K11" s="1"/>
  <c r="J41"/>
  <c r="J42"/>
  <c r="I44"/>
  <c r="J44" s="1"/>
  <c r="K44" s="1"/>
  <c r="I48"/>
  <c r="J48"/>
  <c r="J57"/>
  <c r="J69"/>
  <c r="K68"/>
  <c r="K65" s="1"/>
  <c r="K64" s="1"/>
  <c r="K41"/>
  <c r="K42"/>
  <c r="K48"/>
  <c r="K57"/>
  <c r="K69"/>
  <c r="I65"/>
  <c r="I64" s="1"/>
  <c r="I93"/>
  <c r="I57"/>
  <c r="I69"/>
  <c r="K52"/>
  <c r="J52"/>
  <c r="I52"/>
  <c r="K54"/>
  <c r="J54"/>
  <c r="I54"/>
  <c r="L105"/>
  <c r="M105"/>
  <c r="K84"/>
  <c r="J31"/>
  <c r="K31"/>
  <c r="J101"/>
  <c r="K101"/>
  <c r="J100"/>
  <c r="K100"/>
  <c r="J99"/>
  <c r="K99"/>
  <c r="I98"/>
  <c r="J98"/>
  <c r="K98"/>
  <c r="K92"/>
  <c r="J63"/>
  <c r="K63"/>
  <c r="J62"/>
  <c r="K62"/>
  <c r="I61"/>
  <c r="J61"/>
  <c r="J49"/>
  <c r="K49"/>
  <c r="J46"/>
  <c r="K46" s="1"/>
  <c r="J30"/>
  <c r="K30" s="1"/>
  <c r="J28"/>
  <c r="K28"/>
  <c r="J18"/>
  <c r="K18"/>
  <c r="K61"/>
  <c r="K79" l="1"/>
  <c r="K75" s="1"/>
  <c r="K71" s="1"/>
  <c r="I79"/>
  <c r="I75" s="1"/>
  <c r="I71" s="1"/>
  <c r="K29"/>
  <c r="K23" s="1"/>
  <c r="J23"/>
  <c r="I23"/>
  <c r="I13" s="1"/>
  <c r="J14"/>
  <c r="J79"/>
  <c r="J75" s="1"/>
  <c r="J71" s="1"/>
  <c r="I105" l="1"/>
  <c r="I12"/>
  <c r="K14"/>
  <c r="K13" s="1"/>
  <c r="J13"/>
  <c r="J12" l="1"/>
  <c r="J8"/>
  <c r="J105" s="1"/>
  <c r="K8"/>
  <c r="K105" s="1"/>
  <c r="K12"/>
</calcChain>
</file>

<file path=xl/sharedStrings.xml><?xml version="1.0" encoding="utf-8"?>
<sst xmlns="http://schemas.openxmlformats.org/spreadsheetml/2006/main" count="591" uniqueCount="152">
  <si>
    <t xml:space="preserve">Бюджетная роспись </t>
  </si>
  <si>
    <t>Код бюджетной классификации Российской Федерации</t>
  </si>
  <si>
    <t>раздел</t>
  </si>
  <si>
    <t>подраздела</t>
  </si>
  <si>
    <t>целевой статьи</t>
  </si>
  <si>
    <t>вида расходов</t>
  </si>
  <si>
    <t>01</t>
  </si>
  <si>
    <t>04</t>
  </si>
  <si>
    <t>7520000110</t>
  </si>
  <si>
    <t>КОСГУ</t>
  </si>
  <si>
    <t>000</t>
  </si>
  <si>
    <t xml:space="preserve">           000</t>
  </si>
  <si>
    <t xml:space="preserve">        000</t>
  </si>
  <si>
    <t>Фонд оплаты труда государственных (муниципальных ) органов</t>
  </si>
  <si>
    <t>121</t>
  </si>
  <si>
    <t>129</t>
  </si>
  <si>
    <t>Взносы по обязательному социальному страхованиюна выплаты денежного содержания и иные выплаты работникам государственных (муниципальных ) органов</t>
  </si>
  <si>
    <t>Прочая закупка товаров, работ и услуг для государственных(муниципальных)нужд</t>
  </si>
  <si>
    <t>7520000190</t>
  </si>
  <si>
    <t>244</t>
  </si>
  <si>
    <t>221</t>
  </si>
  <si>
    <t>225</t>
  </si>
  <si>
    <t>226</t>
  </si>
  <si>
    <t>340</t>
  </si>
  <si>
    <t>851</t>
  </si>
  <si>
    <t>Глава местной администрации</t>
  </si>
  <si>
    <t>7530000000</t>
  </si>
  <si>
    <t>7530000110</t>
  </si>
  <si>
    <t>Резервные фонды местных администраций</t>
  </si>
  <si>
    <t>11</t>
  </si>
  <si>
    <t>Резервные средства</t>
  </si>
  <si>
    <t>870</t>
  </si>
  <si>
    <t>Осуществление первичного воинского учета на территориях, где отсутствуют военные комиссариаты</t>
  </si>
  <si>
    <t>02</t>
  </si>
  <si>
    <t>03</t>
  </si>
  <si>
    <t>9940051180</t>
  </si>
  <si>
    <t>Социальные выплаты безработным гражданам за счет средств муниципальных образований</t>
  </si>
  <si>
    <t>8130004010</t>
  </si>
  <si>
    <t>321</t>
  </si>
  <si>
    <t>Прочие мероприятия по благоустройству городских округов и поселений</t>
  </si>
  <si>
    <t>05</t>
  </si>
  <si>
    <t>8920005030</t>
  </si>
  <si>
    <t>Уличное освещение</t>
  </si>
  <si>
    <t>8930005060</t>
  </si>
  <si>
    <t>Дворцы и дома культуры, другие учреждения культуры</t>
  </si>
  <si>
    <t>08</t>
  </si>
  <si>
    <t>8420100000</t>
  </si>
  <si>
    <t>Расходы на обеспечение деятельности (оказание услуг) культурно-досуговых учреждений</t>
  </si>
  <si>
    <t>Расходы на выплаты персоналу в целях обеспечения выполнения функций казенными учреждениями</t>
  </si>
  <si>
    <t>Фонд оплаты труда казенных учреждений</t>
  </si>
  <si>
    <t>8420122000</t>
  </si>
  <si>
    <t>8420118059</t>
  </si>
  <si>
    <t>111</t>
  </si>
  <si>
    <t>119</t>
  </si>
  <si>
    <t>ВСЕГО РАСХОДОВ</t>
  </si>
  <si>
    <t>Прочие работы, услуги:</t>
  </si>
  <si>
    <t>Увеличение стоимости материальных запасов:</t>
  </si>
  <si>
    <t>М290.01</t>
  </si>
  <si>
    <t>М211</t>
  </si>
  <si>
    <t>М213</t>
  </si>
  <si>
    <t>М226.02</t>
  </si>
  <si>
    <t>М226.01</t>
  </si>
  <si>
    <t>М226.09</t>
  </si>
  <si>
    <t>М225.06</t>
  </si>
  <si>
    <t>М223.02</t>
  </si>
  <si>
    <t>М221.02</t>
  </si>
  <si>
    <t>М221.01</t>
  </si>
  <si>
    <t>Оплата потребления электроэнергии</t>
  </si>
  <si>
    <t>Пусконаладочные работы,техническое обслуживание</t>
  </si>
  <si>
    <t>Иные услуги связи</t>
  </si>
  <si>
    <t>Услуги интернет-провайдеров</t>
  </si>
  <si>
    <t>М226.10</t>
  </si>
  <si>
    <t>М343</t>
  </si>
  <si>
    <t>М346</t>
  </si>
  <si>
    <t>М349</t>
  </si>
  <si>
    <t>М291</t>
  </si>
  <si>
    <t>М262</t>
  </si>
  <si>
    <t>Пособия по социальной помощи населению в денежной форме</t>
  </si>
  <si>
    <t>М223.04</t>
  </si>
  <si>
    <t>М223.03</t>
  </si>
  <si>
    <t>853</t>
  </si>
  <si>
    <t>Услуги связи</t>
  </si>
  <si>
    <t>852</t>
  </si>
  <si>
    <t>310</t>
  </si>
  <si>
    <t>Услуги по содержанию имущества:</t>
  </si>
  <si>
    <t>223</t>
  </si>
  <si>
    <t xml:space="preserve">Пусконаладочные работы,техническое обслуживание </t>
  </si>
  <si>
    <t>Коммунальные расходы</t>
  </si>
  <si>
    <t>Штрафы за нарушение законодательства о закупках и нарушение условий контрактов(договоров)</t>
  </si>
  <si>
    <t>310.06</t>
  </si>
  <si>
    <t>Приобретение (изготовление) оборудования</t>
  </si>
  <si>
    <t xml:space="preserve">Увеличение стоимости основных средств </t>
  </si>
  <si>
    <t>310.05</t>
  </si>
  <si>
    <t>Работы, услуги по содержанию имущества</t>
  </si>
  <si>
    <t>Услуги по предоставлению правовых баз в области информационных технологий</t>
  </si>
  <si>
    <t>Услуги по страхованию имущества, гражданской ответственности и здоровья</t>
  </si>
  <si>
    <t>Подписка на периодические и справочные издания, типографские работы, услуги</t>
  </si>
  <si>
    <t>Приобретение мебели</t>
  </si>
  <si>
    <t>Увеличение стоимости горюче-смазочных материалов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</si>
  <si>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</si>
  <si>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Увеличение стоимости прочих материальных запасов однократного применения</t>
  </si>
  <si>
    <t>Уплата налога на имущество организаций и земельного налога</t>
  </si>
  <si>
    <t>Уплата прочих налогов, сборов</t>
  </si>
  <si>
    <t>Прочие работы, услуги</t>
  </si>
  <si>
    <t>Налоги пошлины и сборы</t>
  </si>
  <si>
    <t>Закупка товаров, работ и услуг в сфере информационно-коммуникационных технологий</t>
  </si>
  <si>
    <t>Обращение с твердыми коммунальными отходами</t>
  </si>
  <si>
    <t>М223.07</t>
  </si>
  <si>
    <t>Оплата потребления газа</t>
  </si>
  <si>
    <t>Оплата водоснабжения</t>
  </si>
  <si>
    <t>9920000400</t>
  </si>
  <si>
    <t>223.07</t>
  </si>
  <si>
    <t>Закупка энергетических ресурсов</t>
  </si>
  <si>
    <t>247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</si>
  <si>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</si>
  <si>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) органов</t>
  </si>
  <si>
    <t>Иные работы, услуги, относящиеся к прочим</t>
  </si>
  <si>
    <t xml:space="preserve">Иные работы, услуги, относящиеся к прочим </t>
  </si>
  <si>
    <t>Пусконаладочные работы, техническое обслуживание</t>
  </si>
  <si>
    <t>Взносы по обязательному социальному страхованию на выплаты на выплаты по оплате труда работников и иные выплаты работникам казенных учреждений</t>
  </si>
  <si>
    <t>13</t>
  </si>
  <si>
    <t>349</t>
  </si>
  <si>
    <t>Муниципальная программа "Профилактика терроризма и экстремизма на территории Куртатского сельского поселения" на 2022 - 2024 годы"</t>
  </si>
  <si>
    <t>00 0 0000 000</t>
  </si>
  <si>
    <t xml:space="preserve">01 0 02 36772 </t>
  </si>
  <si>
    <t>200</t>
  </si>
  <si>
    <t>Гл. бухгалтер                                                                                         О.Х.Нартикоева</t>
  </si>
  <si>
    <t>Расходы на выплаты материального вознаграждения добровольным народным дружинникам</t>
  </si>
  <si>
    <t>01 0 02 36772</t>
  </si>
  <si>
    <t xml:space="preserve">01 0 01 36762 </t>
  </si>
  <si>
    <t>01 0 01 36762</t>
  </si>
  <si>
    <t>240</t>
  </si>
  <si>
    <t>Аппарат администрации муниципального образования</t>
  </si>
  <si>
    <t>ОБЩЕГОСУДАРСТВЕННЫЕ ВОПРОСЫ</t>
  </si>
  <si>
    <t>0000000000</t>
  </si>
  <si>
    <t>Расходы на выплаты по оплате труда работников государственных органов</t>
  </si>
  <si>
    <t>Расходы на обеспечение функций государственных (муниципальных ) органов</t>
  </si>
  <si>
    <t>ДРУГИЕ ОБЩЕГОСУДАРСТВЕННЫЕ ВОПРОСЫ</t>
  </si>
  <si>
    <t>Расходы на выплаты персоналу государственных (муниципальных)органов</t>
  </si>
  <si>
    <t>Муниципальная программа "Социальная поддержка жителей Куртатского сельского поселения на 2023 год и плановый период 2024-2025гг."</t>
  </si>
  <si>
    <t>10</t>
  </si>
  <si>
    <t>0200134777</t>
  </si>
  <si>
    <t>360</t>
  </si>
  <si>
    <t>296</t>
  </si>
  <si>
    <t>Основное мероприятие "Материальная помощь социально незащищенной категории граждан, оказавшимся в трудной жизненной ситуации"</t>
  </si>
  <si>
    <t>Иные выплаты населению</t>
  </si>
  <si>
    <t>831</t>
  </si>
  <si>
    <t>М293</t>
  </si>
  <si>
    <t>Исполнение судебных актов Российской Федерации и мировых соглашений по возмещению причиненного вреда</t>
  </si>
  <si>
    <t>к  бюджету администрации Куртатского сельского поселения на 2024 год и на плановый перид 2025-2026гг.</t>
  </si>
  <si>
    <t>0820173810</t>
  </si>
  <si>
    <t xml:space="preserve">  «Утверждаю»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Куртатского сельского поселения 
                                    Пригородный район                                                                                                                                                                                                                                                                                                                                       __________________________И.Х.Хадзиев
        от  29 декабря 2023г.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</si>
</sst>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</font>
    <font>
      <b/>
      <sz val="18"/>
      <color indexed="10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indexed="10"/>
      <name val="Calibri"/>
      <family val="2"/>
      <charset val="204"/>
      <scheme val="minor"/>
    </font>
    <font>
      <b/>
      <sz val="16"/>
      <color indexed="1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49" fontId="2" fillId="0" borderId="1" xfId="1" applyNumberFormat="1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7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wrapText="1"/>
    </xf>
    <xf numFmtId="49" fontId="12" fillId="0" borderId="1" xfId="0" applyNumberFormat="1" applyFont="1" applyBorder="1"/>
    <xf numFmtId="0" fontId="13" fillId="0" borderId="0" xfId="0" applyFont="1"/>
    <xf numFmtId="0" fontId="6" fillId="0" borderId="1" xfId="0" applyFont="1" applyBorder="1"/>
    <xf numFmtId="0" fontId="14" fillId="0" borderId="0" xfId="0" applyFont="1"/>
    <xf numFmtId="0" fontId="15" fillId="0" borderId="1" xfId="0" applyFont="1" applyBorder="1" applyAlignment="1">
      <alignment horizontal="left" wrapText="1"/>
    </xf>
    <xf numFmtId="0" fontId="5" fillId="0" borderId="0" xfId="0" applyFont="1"/>
    <xf numFmtId="0" fontId="16" fillId="0" borderId="0" xfId="0" applyFont="1"/>
    <xf numFmtId="49" fontId="4" fillId="0" borderId="1" xfId="1" applyNumberFormat="1" applyFont="1" applyBorder="1"/>
    <xf numFmtId="0" fontId="17" fillId="0" borderId="0" xfId="0" applyFont="1"/>
    <xf numFmtId="0" fontId="17" fillId="0" borderId="1" xfId="0" applyFont="1" applyBorder="1" applyAlignment="1">
      <alignment wrapText="1"/>
    </xf>
    <xf numFmtId="49" fontId="17" fillId="0" borderId="1" xfId="0" applyNumberFormat="1" applyFont="1" applyBorder="1"/>
    <xf numFmtId="0" fontId="17" fillId="0" borderId="1" xfId="0" applyFont="1" applyBorder="1"/>
    <xf numFmtId="0" fontId="18" fillId="0" borderId="1" xfId="0" applyFont="1" applyBorder="1" applyAlignment="1">
      <alignment wrapText="1"/>
    </xf>
    <xf numFmtId="49" fontId="18" fillId="0" borderId="1" xfId="0" applyNumberFormat="1" applyFont="1" applyBorder="1"/>
    <xf numFmtId="0" fontId="7" fillId="0" borderId="1" xfId="0" applyFont="1" applyBorder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wrapText="1"/>
    </xf>
    <xf numFmtId="49" fontId="21" fillId="0" borderId="1" xfId="0" applyNumberFormat="1" applyFont="1" applyBorder="1"/>
    <xf numFmtId="0" fontId="21" fillId="0" borderId="1" xfId="0" applyFont="1" applyBorder="1"/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4" fillId="0" borderId="0" xfId="0" applyFont="1"/>
    <xf numFmtId="0" fontId="24" fillId="0" borderId="1" xfId="0" applyFont="1" applyBorder="1" applyAlignment="1">
      <alignment wrapText="1"/>
    </xf>
    <xf numFmtId="49" fontId="24" fillId="0" borderId="1" xfId="0" applyNumberFormat="1" applyFont="1" applyBorder="1"/>
    <xf numFmtId="0" fontId="2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5" xfId="0" applyFont="1" applyBorder="1" applyAlignment="1">
      <alignment wrapText="1"/>
    </xf>
    <xf numFmtId="49" fontId="27" fillId="0" borderId="1" xfId="0" applyNumberFormat="1" applyFont="1" applyBorder="1"/>
    <xf numFmtId="49" fontId="28" fillId="0" borderId="1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1" fillId="2" borderId="1" xfId="0" applyFont="1" applyFill="1" applyBorder="1"/>
    <xf numFmtId="0" fontId="4" fillId="2" borderId="1" xfId="0" applyFont="1" applyFill="1" applyBorder="1"/>
    <xf numFmtId="0" fontId="24" fillId="2" borderId="1" xfId="0" applyFont="1" applyFill="1" applyBorder="1"/>
    <xf numFmtId="0" fontId="17" fillId="2" borderId="1" xfId="0" applyFont="1" applyFill="1" applyBorder="1"/>
    <xf numFmtId="49" fontId="0" fillId="2" borderId="0" xfId="0" applyNumberFormat="1" applyFill="1"/>
    <xf numFmtId="0" fontId="0" fillId="2" borderId="0" xfId="0" applyFill="1"/>
    <xf numFmtId="49" fontId="24" fillId="0" borderId="1" xfId="0" applyNumberFormat="1" applyFont="1" applyBorder="1" applyAlignment="1">
      <alignment wrapText="1"/>
    </xf>
    <xf numFmtId="0" fontId="8" fillId="0" borderId="1" xfId="0" applyFont="1" applyBorder="1"/>
    <xf numFmtId="0" fontId="29" fillId="0" borderId="0" xfId="0" applyFont="1"/>
    <xf numFmtId="49" fontId="21" fillId="0" borderId="1" xfId="0" applyNumberFormat="1" applyFont="1" applyBorder="1" applyAlignment="1">
      <alignment horizontal="left"/>
    </xf>
    <xf numFmtId="49" fontId="24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right"/>
    </xf>
    <xf numFmtId="0" fontId="30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49" fontId="24" fillId="0" borderId="1" xfId="1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49" fontId="4" fillId="3" borderId="1" xfId="0" applyNumberFormat="1" applyFont="1" applyFill="1" applyBorder="1"/>
    <xf numFmtId="49" fontId="4" fillId="2" borderId="1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/>
    <xf numFmtId="0" fontId="12" fillId="2" borderId="1" xfId="0" applyFont="1" applyFill="1" applyBorder="1"/>
    <xf numFmtId="0" fontId="18" fillId="2" borderId="1" xfId="0" applyFont="1" applyFill="1" applyBorder="1"/>
    <xf numFmtId="0" fontId="3" fillId="2" borderId="1" xfId="0" applyFont="1" applyFill="1" applyBorder="1"/>
    <xf numFmtId="0" fontId="19" fillId="2" borderId="0" xfId="0" applyFont="1" applyFill="1"/>
    <xf numFmtId="0" fontId="26" fillId="2" borderId="0" xfId="0" applyFont="1" applyFill="1"/>
    <xf numFmtId="0" fontId="20" fillId="0" borderId="0" xfId="0" applyFont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8"/>
  <sheetViews>
    <sheetView tabSelected="1" topLeftCell="A57" zoomScale="56" zoomScaleNormal="56" zoomScalePageLayoutView="47" workbookViewId="0">
      <selection activeCell="B1" sqref="B1:K108"/>
    </sheetView>
  </sheetViews>
  <sheetFormatPr defaultRowHeight="15"/>
  <cols>
    <col min="1" max="1" width="1" customWidth="1"/>
    <col min="2" max="2" width="144.42578125" customWidth="1"/>
    <col min="3" max="3" width="11.85546875" customWidth="1"/>
    <col min="4" max="4" width="9.5703125" customWidth="1"/>
    <col min="5" max="5" width="22.28515625" customWidth="1"/>
    <col min="6" max="6" width="16.28515625" customWidth="1"/>
    <col min="7" max="7" width="12.7109375" customWidth="1"/>
    <col min="8" max="8" width="0" hidden="1" customWidth="1"/>
    <col min="9" max="9" width="26" style="58" customWidth="1"/>
    <col min="10" max="10" width="25" style="58" customWidth="1"/>
    <col min="11" max="11" width="25.85546875" style="58" customWidth="1"/>
    <col min="12" max="12" width="1" hidden="1" customWidth="1"/>
    <col min="13" max="13" width="9.140625" hidden="1" customWidth="1"/>
  </cols>
  <sheetData>
    <row r="1" spans="1:24" s="47" customFormat="1" ht="123.75" customHeight="1">
      <c r="A1" s="46"/>
      <c r="B1" s="48"/>
      <c r="C1" s="48"/>
      <c r="D1" s="48"/>
      <c r="E1" s="48"/>
      <c r="F1" s="48"/>
      <c r="G1" s="48"/>
      <c r="H1" s="48"/>
      <c r="I1" s="81" t="s">
        <v>151</v>
      </c>
      <c r="J1" s="81"/>
      <c r="K1" s="81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4" s="47" customFormat="1" ht="31.5">
      <c r="A2" s="46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</row>
    <row r="3" spans="1:24" ht="29.25" customHeight="1">
      <c r="A3" s="2"/>
      <c r="B3" s="83" t="s">
        <v>149</v>
      </c>
      <c r="C3" s="83"/>
      <c r="D3" s="83"/>
      <c r="E3" s="83"/>
      <c r="F3" s="83"/>
      <c r="G3" s="83"/>
      <c r="H3" s="83"/>
      <c r="I3" s="83"/>
      <c r="J3" s="83"/>
      <c r="K3" s="83"/>
    </row>
    <row r="4" spans="1:24" ht="29.25" hidden="1" customHeight="1">
      <c r="A4" s="2"/>
      <c r="B4" s="4"/>
      <c r="C4" s="5"/>
      <c r="D4" s="5"/>
      <c r="E4" s="5"/>
      <c r="F4" s="5"/>
      <c r="G4" s="5"/>
      <c r="H4" s="5"/>
      <c r="I4" s="51"/>
      <c r="J4" s="51"/>
      <c r="K4" s="73"/>
    </row>
    <row r="5" spans="1:24" ht="21">
      <c r="A5" s="2"/>
      <c r="B5" s="3"/>
      <c r="C5" s="84" t="s">
        <v>1</v>
      </c>
      <c r="D5" s="84"/>
      <c r="E5" s="84"/>
      <c r="F5" s="84"/>
      <c r="G5" s="84"/>
      <c r="H5" s="84"/>
      <c r="I5" s="52">
        <v>2024</v>
      </c>
      <c r="J5" s="52">
        <v>2025</v>
      </c>
      <c r="K5" s="52">
        <v>2026</v>
      </c>
    </row>
    <row r="6" spans="1:24" ht="42">
      <c r="A6" s="2"/>
      <c r="B6" s="3"/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3"/>
      <c r="I6" s="52"/>
      <c r="J6" s="52"/>
      <c r="K6" s="52"/>
    </row>
    <row r="7" spans="1:24" ht="23.25">
      <c r="A7" s="2"/>
      <c r="B7" s="60" t="s">
        <v>133</v>
      </c>
      <c r="C7" s="59" t="s">
        <v>6</v>
      </c>
      <c r="D7" s="59" t="s">
        <v>7</v>
      </c>
      <c r="E7" s="69" t="s">
        <v>134</v>
      </c>
      <c r="F7" s="63" t="s">
        <v>10</v>
      </c>
      <c r="G7" s="63" t="s">
        <v>10</v>
      </c>
      <c r="H7" s="41"/>
      <c r="I7" s="55">
        <v>3646000</v>
      </c>
      <c r="J7" s="55">
        <v>3646000</v>
      </c>
      <c r="K7" s="55">
        <v>3646000</v>
      </c>
    </row>
    <row r="8" spans="1:24" s="39" customFormat="1" ht="23.25">
      <c r="A8" s="35"/>
      <c r="B8" s="36" t="s">
        <v>132</v>
      </c>
      <c r="C8" s="37" t="s">
        <v>6</v>
      </c>
      <c r="D8" s="37" t="s">
        <v>7</v>
      </c>
      <c r="E8" s="70">
        <v>7520000000</v>
      </c>
      <c r="F8" s="64" t="s">
        <v>11</v>
      </c>
      <c r="G8" s="62" t="s">
        <v>12</v>
      </c>
      <c r="H8" s="38"/>
      <c r="I8" s="53">
        <f>I10+I11+I13+I38+I41+I42</f>
        <v>3284000</v>
      </c>
      <c r="J8" s="53">
        <f t="shared" ref="J8:K8" si="0">J10+J11+J13+J38+J41+J42</f>
        <v>3284000</v>
      </c>
      <c r="K8" s="53">
        <f t="shared" si="0"/>
        <v>3284000</v>
      </c>
    </row>
    <row r="9" spans="1:24" s="39" customFormat="1" ht="23.25">
      <c r="A9" s="35"/>
      <c r="B9" s="36" t="s">
        <v>135</v>
      </c>
      <c r="C9" s="37" t="s">
        <v>6</v>
      </c>
      <c r="D9" s="37" t="s">
        <v>7</v>
      </c>
      <c r="E9" s="70">
        <v>7520000000</v>
      </c>
      <c r="F9" s="64" t="s">
        <v>11</v>
      </c>
      <c r="G9" s="62" t="s">
        <v>12</v>
      </c>
      <c r="H9" s="38"/>
      <c r="I9" s="53">
        <f>I10+I11</f>
        <v>2702000</v>
      </c>
      <c r="J9" s="53">
        <f t="shared" ref="J9:K9" si="1">J10+J11</f>
        <v>2702000</v>
      </c>
      <c r="K9" s="53">
        <f t="shared" si="1"/>
        <v>2702000</v>
      </c>
    </row>
    <row r="10" spans="1:24" ht="21">
      <c r="A10" s="2"/>
      <c r="B10" s="6" t="s">
        <v>13</v>
      </c>
      <c r="C10" s="7" t="s">
        <v>6</v>
      </c>
      <c r="D10" s="7" t="s">
        <v>7</v>
      </c>
      <c r="E10" s="7" t="s">
        <v>8</v>
      </c>
      <c r="F10" s="7" t="s">
        <v>14</v>
      </c>
      <c r="G10" s="7" t="s">
        <v>58</v>
      </c>
      <c r="H10" s="3"/>
      <c r="I10" s="52">
        <v>2087000</v>
      </c>
      <c r="J10" s="52">
        <f>I10</f>
        <v>2087000</v>
      </c>
      <c r="K10" s="74">
        <f t="shared" ref="K10:K97" si="2">J10</f>
        <v>2087000</v>
      </c>
    </row>
    <row r="11" spans="1:24" ht="42">
      <c r="A11" s="2"/>
      <c r="B11" s="11" t="s">
        <v>16</v>
      </c>
      <c r="C11" s="7" t="s">
        <v>6</v>
      </c>
      <c r="D11" s="7" t="s">
        <v>7</v>
      </c>
      <c r="E11" s="7" t="s">
        <v>8</v>
      </c>
      <c r="F11" s="7" t="s">
        <v>15</v>
      </c>
      <c r="G11" s="7" t="s">
        <v>59</v>
      </c>
      <c r="H11" s="3"/>
      <c r="I11" s="52">
        <v>615000</v>
      </c>
      <c r="J11" s="52">
        <f t="shared" ref="J11:K98" si="3">I11</f>
        <v>615000</v>
      </c>
      <c r="K11" s="74">
        <f t="shared" si="2"/>
        <v>615000</v>
      </c>
    </row>
    <row r="12" spans="1:24" s="45" customFormat="1" ht="23.25">
      <c r="A12" s="42"/>
      <c r="B12" s="66" t="s">
        <v>136</v>
      </c>
      <c r="C12" s="44" t="s">
        <v>6</v>
      </c>
      <c r="D12" s="44" t="s">
        <v>7</v>
      </c>
      <c r="E12" s="44" t="s">
        <v>18</v>
      </c>
      <c r="F12" s="44" t="s">
        <v>10</v>
      </c>
      <c r="G12" s="44" t="s">
        <v>10</v>
      </c>
      <c r="H12" s="41"/>
      <c r="I12" s="55">
        <f>I13+I38+I41+I42</f>
        <v>582000</v>
      </c>
      <c r="J12" s="55">
        <f t="shared" ref="J12:K12" si="4">J13+J38</f>
        <v>562000</v>
      </c>
      <c r="K12" s="55">
        <f t="shared" si="4"/>
        <v>562000</v>
      </c>
    </row>
    <row r="13" spans="1:24" s="61" customFormat="1" ht="23.25">
      <c r="A13" s="14"/>
      <c r="B13" s="65" t="s">
        <v>105</v>
      </c>
      <c r="C13" s="30" t="s">
        <v>6</v>
      </c>
      <c r="D13" s="30" t="s">
        <v>7</v>
      </c>
      <c r="E13" s="30" t="s">
        <v>18</v>
      </c>
      <c r="F13" s="30" t="s">
        <v>19</v>
      </c>
      <c r="G13" s="30" t="s">
        <v>10</v>
      </c>
      <c r="H13" s="31"/>
      <c r="I13" s="56">
        <f>I14+I17+I19+I21+I23</f>
        <v>444000</v>
      </c>
      <c r="J13" s="56">
        <f t="shared" ref="J13:K13" si="5">J14+J17+J19+J21+J23</f>
        <v>444000</v>
      </c>
      <c r="K13" s="56">
        <f t="shared" si="5"/>
        <v>444000</v>
      </c>
    </row>
    <row r="14" spans="1:24" s="17" customFormat="1" ht="21">
      <c r="A14" s="16"/>
      <c r="B14" s="9" t="s">
        <v>81</v>
      </c>
      <c r="C14" s="10" t="s">
        <v>6</v>
      </c>
      <c r="D14" s="10" t="s">
        <v>7</v>
      </c>
      <c r="E14" s="10" t="s">
        <v>18</v>
      </c>
      <c r="F14" s="10" t="s">
        <v>19</v>
      </c>
      <c r="G14" s="10" t="s">
        <v>20</v>
      </c>
      <c r="H14" s="12"/>
      <c r="I14" s="54">
        <f>I15+I16</f>
        <v>62000</v>
      </c>
      <c r="J14" s="54">
        <f t="shared" si="3"/>
        <v>62000</v>
      </c>
      <c r="K14" s="75">
        <f t="shared" si="2"/>
        <v>62000</v>
      </c>
    </row>
    <row r="15" spans="1:24" ht="21">
      <c r="A15" s="2"/>
      <c r="B15" s="13" t="s">
        <v>69</v>
      </c>
      <c r="C15" s="7" t="s">
        <v>6</v>
      </c>
      <c r="D15" s="7" t="s">
        <v>7</v>
      </c>
      <c r="E15" s="7" t="s">
        <v>18</v>
      </c>
      <c r="F15" s="7" t="s">
        <v>19</v>
      </c>
      <c r="G15" s="7" t="s">
        <v>66</v>
      </c>
      <c r="H15" s="3"/>
      <c r="I15" s="52">
        <v>24000</v>
      </c>
      <c r="J15" s="52">
        <v>24000</v>
      </c>
      <c r="K15" s="74">
        <v>24000</v>
      </c>
    </row>
    <row r="16" spans="1:24" ht="21">
      <c r="A16" s="2"/>
      <c r="B16" s="13" t="s">
        <v>70</v>
      </c>
      <c r="C16" s="7" t="s">
        <v>6</v>
      </c>
      <c r="D16" s="7" t="s">
        <v>7</v>
      </c>
      <c r="E16" s="7" t="s">
        <v>18</v>
      </c>
      <c r="F16" s="7" t="s">
        <v>19</v>
      </c>
      <c r="G16" s="7" t="s">
        <v>65</v>
      </c>
      <c r="H16" s="3"/>
      <c r="I16" s="52">
        <v>38000</v>
      </c>
      <c r="J16" s="52">
        <v>38000</v>
      </c>
      <c r="K16" s="52">
        <v>38000</v>
      </c>
    </row>
    <row r="17" spans="1:11" s="17" customFormat="1" ht="21">
      <c r="A17" s="16"/>
      <c r="B17" s="24" t="s">
        <v>93</v>
      </c>
      <c r="C17" s="10" t="s">
        <v>6</v>
      </c>
      <c r="D17" s="10" t="s">
        <v>7</v>
      </c>
      <c r="E17" s="10" t="s">
        <v>18</v>
      </c>
      <c r="F17" s="10" t="s">
        <v>19</v>
      </c>
      <c r="G17" s="27" t="s">
        <v>21</v>
      </c>
      <c r="H17" s="12"/>
      <c r="I17" s="54">
        <f>I18</f>
        <v>8000</v>
      </c>
      <c r="J17" s="54">
        <f t="shared" si="3"/>
        <v>8000</v>
      </c>
      <c r="K17" s="75">
        <f t="shared" si="2"/>
        <v>8000</v>
      </c>
    </row>
    <row r="18" spans="1:11" ht="21">
      <c r="A18" s="2"/>
      <c r="B18" s="13" t="s">
        <v>68</v>
      </c>
      <c r="C18" s="7" t="s">
        <v>6</v>
      </c>
      <c r="D18" s="7" t="s">
        <v>7</v>
      </c>
      <c r="E18" s="7" t="s">
        <v>18</v>
      </c>
      <c r="F18" s="7" t="s">
        <v>19</v>
      </c>
      <c r="G18" s="8" t="s">
        <v>63</v>
      </c>
      <c r="H18" s="3"/>
      <c r="I18" s="52">
        <v>8000</v>
      </c>
      <c r="J18" s="52">
        <f t="shared" si="3"/>
        <v>8000</v>
      </c>
      <c r="K18" s="74">
        <f t="shared" si="2"/>
        <v>8000</v>
      </c>
    </row>
    <row r="19" spans="1:11" s="17" customFormat="1" ht="21">
      <c r="A19" s="16"/>
      <c r="B19" s="24" t="s">
        <v>55</v>
      </c>
      <c r="C19" s="10" t="s">
        <v>6</v>
      </c>
      <c r="D19" s="10" t="s">
        <v>7</v>
      </c>
      <c r="E19" s="10" t="s">
        <v>18</v>
      </c>
      <c r="F19" s="10" t="s">
        <v>19</v>
      </c>
      <c r="G19" s="27" t="s">
        <v>22</v>
      </c>
      <c r="H19" s="12"/>
      <c r="I19" s="54">
        <f>I20</f>
        <v>15000</v>
      </c>
      <c r="J19" s="54">
        <f>J20</f>
        <v>15000</v>
      </c>
      <c r="K19" s="54">
        <f>K20</f>
        <v>15000</v>
      </c>
    </row>
    <row r="20" spans="1:11" ht="21">
      <c r="A20" s="2"/>
      <c r="B20" s="6" t="s">
        <v>94</v>
      </c>
      <c r="C20" s="7" t="s">
        <v>6</v>
      </c>
      <c r="D20" s="7" t="s">
        <v>7</v>
      </c>
      <c r="E20" s="7" t="s">
        <v>18</v>
      </c>
      <c r="F20" s="7" t="s">
        <v>19</v>
      </c>
      <c r="G20" s="7" t="s">
        <v>62</v>
      </c>
      <c r="H20" s="3"/>
      <c r="I20" s="52">
        <v>15000</v>
      </c>
      <c r="J20" s="52">
        <v>15000</v>
      </c>
      <c r="K20" s="52">
        <v>15000</v>
      </c>
    </row>
    <row r="21" spans="1:11" s="17" customFormat="1" ht="21">
      <c r="A21" s="16"/>
      <c r="B21" s="9" t="s">
        <v>91</v>
      </c>
      <c r="C21" s="10" t="s">
        <v>6</v>
      </c>
      <c r="D21" s="10" t="s">
        <v>7</v>
      </c>
      <c r="E21" s="10" t="s">
        <v>18</v>
      </c>
      <c r="F21" s="10" t="s">
        <v>19</v>
      </c>
      <c r="G21" s="10" t="s">
        <v>83</v>
      </c>
      <c r="H21" s="12"/>
      <c r="I21" s="54">
        <f>I22</f>
        <v>50000</v>
      </c>
      <c r="J21" s="54">
        <f t="shared" ref="J21:K21" si="6">J22</f>
        <v>50000</v>
      </c>
      <c r="K21" s="54">
        <f t="shared" si="6"/>
        <v>50000</v>
      </c>
    </row>
    <row r="22" spans="1:11" ht="21">
      <c r="A22" s="2"/>
      <c r="B22" s="6" t="s">
        <v>90</v>
      </c>
      <c r="C22" s="7" t="s">
        <v>6</v>
      </c>
      <c r="D22" s="7" t="s">
        <v>7</v>
      </c>
      <c r="E22" s="7" t="s">
        <v>18</v>
      </c>
      <c r="F22" s="7" t="s">
        <v>19</v>
      </c>
      <c r="G22" s="7" t="s">
        <v>89</v>
      </c>
      <c r="H22" s="3"/>
      <c r="I22" s="52">
        <v>50000</v>
      </c>
      <c r="J22" s="52">
        <v>50000</v>
      </c>
      <c r="K22" s="52">
        <v>50000</v>
      </c>
    </row>
    <row r="23" spans="1:11" s="17" customFormat="1" ht="21">
      <c r="A23" s="16"/>
      <c r="B23" s="9" t="s">
        <v>17</v>
      </c>
      <c r="C23" s="10" t="s">
        <v>6</v>
      </c>
      <c r="D23" s="10" t="s">
        <v>7</v>
      </c>
      <c r="E23" s="10" t="s">
        <v>18</v>
      </c>
      <c r="F23" s="10" t="s">
        <v>19</v>
      </c>
      <c r="G23" s="10" t="s">
        <v>10</v>
      </c>
      <c r="H23" s="12"/>
      <c r="I23" s="54">
        <f>I24+I27+I29+I32+I34</f>
        <v>309000</v>
      </c>
      <c r="J23" s="54">
        <f>J24+J27+J29+J32+J34</f>
        <v>309000</v>
      </c>
      <c r="K23" s="54">
        <f>K24+K27+K29+K32+K34</f>
        <v>309000</v>
      </c>
    </row>
    <row r="24" spans="1:11" s="17" customFormat="1" ht="21">
      <c r="A24" s="16"/>
      <c r="B24" s="9" t="s">
        <v>87</v>
      </c>
      <c r="C24" s="10" t="s">
        <v>6</v>
      </c>
      <c r="D24" s="10" t="s">
        <v>7</v>
      </c>
      <c r="E24" s="10" t="s">
        <v>18</v>
      </c>
      <c r="F24" s="10" t="s">
        <v>19</v>
      </c>
      <c r="G24" s="10" t="s">
        <v>85</v>
      </c>
      <c r="H24" s="12"/>
      <c r="I24" s="54">
        <f>I25+I26</f>
        <v>23000</v>
      </c>
      <c r="J24" s="54">
        <f t="shared" ref="J24:K24" si="7">J25+J26</f>
        <v>23000</v>
      </c>
      <c r="K24" s="54">
        <f t="shared" si="7"/>
        <v>23000</v>
      </c>
    </row>
    <row r="25" spans="1:11" ht="21">
      <c r="A25" s="2"/>
      <c r="B25" s="6" t="s">
        <v>109</v>
      </c>
      <c r="C25" s="7" t="s">
        <v>6</v>
      </c>
      <c r="D25" s="7" t="s">
        <v>7</v>
      </c>
      <c r="E25" s="7" t="s">
        <v>18</v>
      </c>
      <c r="F25" s="7" t="s">
        <v>19</v>
      </c>
      <c r="G25" s="7" t="s">
        <v>78</v>
      </c>
      <c r="H25" s="3"/>
      <c r="I25" s="52">
        <v>11000</v>
      </c>
      <c r="J25" s="52">
        <f t="shared" ref="J25" si="8">I25</f>
        <v>11000</v>
      </c>
      <c r="K25" s="74">
        <f t="shared" ref="K25" si="9">J25</f>
        <v>11000</v>
      </c>
    </row>
    <row r="26" spans="1:11" ht="21">
      <c r="A26" s="2"/>
      <c r="B26" s="6" t="s">
        <v>106</v>
      </c>
      <c r="C26" s="7" t="s">
        <v>6</v>
      </c>
      <c r="D26" s="7" t="s">
        <v>7</v>
      </c>
      <c r="E26" s="7" t="s">
        <v>18</v>
      </c>
      <c r="F26" s="7" t="s">
        <v>19</v>
      </c>
      <c r="G26" s="7" t="s">
        <v>107</v>
      </c>
      <c r="H26" s="3"/>
      <c r="I26" s="52">
        <v>12000</v>
      </c>
      <c r="J26" s="52">
        <v>12000</v>
      </c>
      <c r="K26" s="74">
        <v>12000</v>
      </c>
    </row>
    <row r="27" spans="1:11" s="17" customFormat="1" ht="21">
      <c r="A27" s="16"/>
      <c r="B27" s="24" t="s">
        <v>93</v>
      </c>
      <c r="C27" s="10" t="s">
        <v>6</v>
      </c>
      <c r="D27" s="10" t="s">
        <v>7</v>
      </c>
      <c r="E27" s="10" t="s">
        <v>18</v>
      </c>
      <c r="F27" s="10" t="s">
        <v>19</v>
      </c>
      <c r="G27" s="27" t="s">
        <v>21</v>
      </c>
      <c r="H27" s="12"/>
      <c r="I27" s="54">
        <f>I28</f>
        <v>22000</v>
      </c>
      <c r="J27" s="54">
        <f t="shared" si="3"/>
        <v>22000</v>
      </c>
      <c r="K27" s="75">
        <f t="shared" si="2"/>
        <v>22000</v>
      </c>
    </row>
    <row r="28" spans="1:11" ht="21">
      <c r="A28" s="2"/>
      <c r="B28" s="13" t="s">
        <v>86</v>
      </c>
      <c r="C28" s="7" t="s">
        <v>6</v>
      </c>
      <c r="D28" s="7" t="s">
        <v>7</v>
      </c>
      <c r="E28" s="7" t="s">
        <v>18</v>
      </c>
      <c r="F28" s="7" t="s">
        <v>19</v>
      </c>
      <c r="G28" s="8" t="s">
        <v>63</v>
      </c>
      <c r="H28" s="3"/>
      <c r="I28" s="52">
        <v>22000</v>
      </c>
      <c r="J28" s="52">
        <f t="shared" si="3"/>
        <v>22000</v>
      </c>
      <c r="K28" s="74">
        <f t="shared" si="2"/>
        <v>22000</v>
      </c>
    </row>
    <row r="29" spans="1:11" s="17" customFormat="1" ht="21">
      <c r="A29" s="16"/>
      <c r="B29" s="9" t="s">
        <v>55</v>
      </c>
      <c r="C29" s="10" t="s">
        <v>6</v>
      </c>
      <c r="D29" s="10" t="s">
        <v>7</v>
      </c>
      <c r="E29" s="10" t="s">
        <v>18</v>
      </c>
      <c r="F29" s="10" t="s">
        <v>19</v>
      </c>
      <c r="G29" s="10" t="s">
        <v>22</v>
      </c>
      <c r="H29" s="12"/>
      <c r="I29" s="54">
        <f>I30+I31</f>
        <v>20000</v>
      </c>
      <c r="J29" s="54">
        <f t="shared" si="3"/>
        <v>20000</v>
      </c>
      <c r="K29" s="75">
        <f t="shared" si="2"/>
        <v>20000</v>
      </c>
    </row>
    <row r="30" spans="1:11" ht="21">
      <c r="A30" s="2"/>
      <c r="B30" s="13" t="s">
        <v>95</v>
      </c>
      <c r="C30" s="7" t="s">
        <v>6</v>
      </c>
      <c r="D30" s="7" t="s">
        <v>7</v>
      </c>
      <c r="E30" s="7" t="s">
        <v>18</v>
      </c>
      <c r="F30" s="7" t="s">
        <v>19</v>
      </c>
      <c r="G30" s="7" t="s">
        <v>60</v>
      </c>
      <c r="H30" s="3"/>
      <c r="I30" s="52">
        <v>8000</v>
      </c>
      <c r="J30" s="52">
        <f t="shared" si="3"/>
        <v>8000</v>
      </c>
      <c r="K30" s="74">
        <f t="shared" si="2"/>
        <v>8000</v>
      </c>
    </row>
    <row r="31" spans="1:11" ht="21">
      <c r="A31" s="2"/>
      <c r="B31" s="13" t="s">
        <v>96</v>
      </c>
      <c r="C31" s="7" t="s">
        <v>6</v>
      </c>
      <c r="D31" s="7" t="s">
        <v>7</v>
      </c>
      <c r="E31" s="7" t="s">
        <v>18</v>
      </c>
      <c r="F31" s="7" t="s">
        <v>19</v>
      </c>
      <c r="G31" s="7" t="s">
        <v>71</v>
      </c>
      <c r="H31" s="3"/>
      <c r="I31" s="52">
        <v>12000</v>
      </c>
      <c r="J31" s="52">
        <f t="shared" si="3"/>
        <v>12000</v>
      </c>
      <c r="K31" s="74">
        <f t="shared" si="2"/>
        <v>12000</v>
      </c>
    </row>
    <row r="32" spans="1:11" s="17" customFormat="1" ht="21">
      <c r="A32" s="16"/>
      <c r="B32" s="9" t="s">
        <v>91</v>
      </c>
      <c r="C32" s="10" t="s">
        <v>6</v>
      </c>
      <c r="D32" s="10" t="s">
        <v>7</v>
      </c>
      <c r="E32" s="10" t="s">
        <v>18</v>
      </c>
      <c r="F32" s="10" t="s">
        <v>19</v>
      </c>
      <c r="G32" s="10" t="s">
        <v>83</v>
      </c>
      <c r="H32" s="12"/>
      <c r="I32" s="54">
        <f>I33</f>
        <v>60000</v>
      </c>
      <c r="J32" s="54">
        <f t="shared" ref="J32:K32" si="10">J33</f>
        <v>60000</v>
      </c>
      <c r="K32" s="54">
        <f t="shared" si="10"/>
        <v>60000</v>
      </c>
    </row>
    <row r="33" spans="1:11" ht="21">
      <c r="A33" s="2"/>
      <c r="B33" s="6" t="s">
        <v>97</v>
      </c>
      <c r="C33" s="7" t="s">
        <v>6</v>
      </c>
      <c r="D33" s="7" t="s">
        <v>7</v>
      </c>
      <c r="E33" s="7" t="s">
        <v>18</v>
      </c>
      <c r="F33" s="7" t="s">
        <v>19</v>
      </c>
      <c r="G33" s="7" t="s">
        <v>92</v>
      </c>
      <c r="H33" s="3"/>
      <c r="I33" s="74">
        <v>60000</v>
      </c>
      <c r="J33" s="52">
        <v>60000</v>
      </c>
      <c r="K33" s="52">
        <v>60000</v>
      </c>
    </row>
    <row r="34" spans="1:11" s="17" customFormat="1" ht="21">
      <c r="A34" s="16"/>
      <c r="B34" s="9" t="s">
        <v>56</v>
      </c>
      <c r="C34" s="10" t="s">
        <v>6</v>
      </c>
      <c r="D34" s="10" t="s">
        <v>7</v>
      </c>
      <c r="E34" s="10" t="s">
        <v>18</v>
      </c>
      <c r="F34" s="10" t="s">
        <v>19</v>
      </c>
      <c r="G34" s="10" t="s">
        <v>23</v>
      </c>
      <c r="H34" s="12"/>
      <c r="I34" s="54">
        <f>I35+I36+I37</f>
        <v>184000</v>
      </c>
      <c r="J34" s="54">
        <f t="shared" ref="J34:K34" si="11">J35+J36+J37</f>
        <v>184000</v>
      </c>
      <c r="K34" s="54">
        <f t="shared" si="11"/>
        <v>184000</v>
      </c>
    </row>
    <row r="35" spans="1:11" ht="21">
      <c r="A35" s="2"/>
      <c r="B35" s="6" t="s">
        <v>98</v>
      </c>
      <c r="C35" s="7" t="s">
        <v>6</v>
      </c>
      <c r="D35" s="7" t="s">
        <v>7</v>
      </c>
      <c r="E35" s="7" t="s">
        <v>18</v>
      </c>
      <c r="F35" s="7" t="s">
        <v>19</v>
      </c>
      <c r="G35" s="7" t="s">
        <v>72</v>
      </c>
      <c r="H35" s="3"/>
      <c r="I35" s="74">
        <v>100000</v>
      </c>
      <c r="J35" s="52">
        <v>100000</v>
      </c>
      <c r="K35" s="74">
        <v>100000</v>
      </c>
    </row>
    <row r="36" spans="1:11" ht="63">
      <c r="A36" s="2"/>
      <c r="B36" s="6" t="s">
        <v>99</v>
      </c>
      <c r="C36" s="7" t="s">
        <v>6</v>
      </c>
      <c r="D36" s="7" t="s">
        <v>7</v>
      </c>
      <c r="E36" s="7" t="s">
        <v>18</v>
      </c>
      <c r="F36" s="7" t="s">
        <v>19</v>
      </c>
      <c r="G36" s="7" t="s">
        <v>73</v>
      </c>
      <c r="H36" s="3"/>
      <c r="I36" s="52">
        <v>34000</v>
      </c>
      <c r="J36" s="52">
        <v>34000</v>
      </c>
      <c r="K36" s="74">
        <v>34000</v>
      </c>
    </row>
    <row r="37" spans="1:11" ht="21">
      <c r="A37" s="2"/>
      <c r="B37" s="6" t="s">
        <v>100</v>
      </c>
      <c r="C37" s="7" t="s">
        <v>6</v>
      </c>
      <c r="D37" s="7" t="s">
        <v>7</v>
      </c>
      <c r="E37" s="7" t="s">
        <v>18</v>
      </c>
      <c r="F37" s="7" t="s">
        <v>19</v>
      </c>
      <c r="G37" s="7" t="s">
        <v>74</v>
      </c>
      <c r="H37" s="3"/>
      <c r="I37" s="52">
        <v>50000</v>
      </c>
      <c r="J37" s="52">
        <v>50000</v>
      </c>
      <c r="K37" s="52">
        <v>50000</v>
      </c>
    </row>
    <row r="38" spans="1:11" ht="21">
      <c r="A38" s="2"/>
      <c r="B38" s="9" t="s">
        <v>112</v>
      </c>
      <c r="C38" s="10" t="s">
        <v>6</v>
      </c>
      <c r="D38" s="10" t="s">
        <v>7</v>
      </c>
      <c r="E38" s="10" t="s">
        <v>18</v>
      </c>
      <c r="F38" s="10" t="s">
        <v>113</v>
      </c>
      <c r="G38" s="10" t="s">
        <v>10</v>
      </c>
      <c r="H38" s="12"/>
      <c r="I38" s="56">
        <f>I39+I40</f>
        <v>118000</v>
      </c>
      <c r="J38" s="56">
        <f t="shared" ref="J38:K38" si="12">J39+J40</f>
        <v>118000</v>
      </c>
      <c r="K38" s="56">
        <f t="shared" si="12"/>
        <v>118000</v>
      </c>
    </row>
    <row r="39" spans="1:11" ht="21">
      <c r="A39" s="2"/>
      <c r="B39" s="6" t="s">
        <v>67</v>
      </c>
      <c r="C39" s="7" t="s">
        <v>6</v>
      </c>
      <c r="D39" s="7" t="s">
        <v>7</v>
      </c>
      <c r="E39" s="7" t="s">
        <v>18</v>
      </c>
      <c r="F39" s="7" t="s">
        <v>113</v>
      </c>
      <c r="G39" s="7" t="s">
        <v>64</v>
      </c>
      <c r="H39" s="3"/>
      <c r="I39" s="52">
        <v>20000</v>
      </c>
      <c r="J39" s="52">
        <v>20000</v>
      </c>
      <c r="K39" s="52">
        <v>20000</v>
      </c>
    </row>
    <row r="40" spans="1:11" ht="21">
      <c r="A40" s="2"/>
      <c r="B40" s="6" t="s">
        <v>108</v>
      </c>
      <c r="C40" s="7" t="s">
        <v>6</v>
      </c>
      <c r="D40" s="7" t="s">
        <v>7</v>
      </c>
      <c r="E40" s="7" t="s">
        <v>18</v>
      </c>
      <c r="F40" s="7" t="s">
        <v>113</v>
      </c>
      <c r="G40" s="7" t="s">
        <v>79</v>
      </c>
      <c r="H40" s="3"/>
      <c r="I40" s="74">
        <v>98000</v>
      </c>
      <c r="J40" s="74">
        <v>98000</v>
      </c>
      <c r="K40" s="74">
        <v>98000</v>
      </c>
    </row>
    <row r="41" spans="1:11" ht="21">
      <c r="A41" s="2"/>
      <c r="B41" s="6" t="s">
        <v>101</v>
      </c>
      <c r="C41" s="7" t="s">
        <v>6</v>
      </c>
      <c r="D41" s="7" t="s">
        <v>7</v>
      </c>
      <c r="E41" s="7" t="s">
        <v>18</v>
      </c>
      <c r="F41" s="7" t="s">
        <v>24</v>
      </c>
      <c r="G41" s="7" t="s">
        <v>75</v>
      </c>
      <c r="H41" s="7"/>
      <c r="I41" s="76">
        <v>10000</v>
      </c>
      <c r="J41" s="52">
        <f t="shared" si="3"/>
        <v>10000</v>
      </c>
      <c r="K41" s="74">
        <f t="shared" si="2"/>
        <v>10000</v>
      </c>
    </row>
    <row r="42" spans="1:11" ht="21">
      <c r="A42" s="2"/>
      <c r="B42" s="6" t="s">
        <v>102</v>
      </c>
      <c r="C42" s="7" t="s">
        <v>6</v>
      </c>
      <c r="D42" s="7" t="s">
        <v>7</v>
      </c>
      <c r="E42" s="7" t="s">
        <v>18</v>
      </c>
      <c r="F42" s="7" t="s">
        <v>82</v>
      </c>
      <c r="G42" s="7" t="s">
        <v>75</v>
      </c>
      <c r="H42" s="3"/>
      <c r="I42" s="76">
        <v>10000</v>
      </c>
      <c r="J42" s="52">
        <f t="shared" si="3"/>
        <v>10000</v>
      </c>
      <c r="K42" s="74">
        <f t="shared" si="2"/>
        <v>10000</v>
      </c>
    </row>
    <row r="43" spans="1:11" ht="21" hidden="1">
      <c r="A43" s="2"/>
      <c r="B43" s="6" t="s">
        <v>88</v>
      </c>
      <c r="C43" s="7" t="s">
        <v>45</v>
      </c>
      <c r="D43" s="7" t="s">
        <v>6</v>
      </c>
      <c r="E43" s="7" t="s">
        <v>51</v>
      </c>
      <c r="F43" s="7" t="s">
        <v>80</v>
      </c>
      <c r="G43" s="7" t="s">
        <v>75</v>
      </c>
      <c r="H43" s="3"/>
      <c r="I43" s="52"/>
      <c r="J43" s="52"/>
      <c r="K43" s="74"/>
    </row>
    <row r="44" spans="1:11" s="26" customFormat="1" ht="23.25">
      <c r="A44" s="25"/>
      <c r="B44" s="36" t="s">
        <v>25</v>
      </c>
      <c r="C44" s="37" t="s">
        <v>6</v>
      </c>
      <c r="D44" s="37" t="s">
        <v>7</v>
      </c>
      <c r="E44" s="37" t="s">
        <v>26</v>
      </c>
      <c r="F44" s="37" t="s">
        <v>10</v>
      </c>
      <c r="G44" s="37" t="s">
        <v>10</v>
      </c>
      <c r="H44" s="38"/>
      <c r="I44" s="53">
        <f>I46+I47</f>
        <v>813000</v>
      </c>
      <c r="J44" s="55">
        <f t="shared" si="3"/>
        <v>813000</v>
      </c>
      <c r="K44" s="53">
        <f t="shared" si="2"/>
        <v>813000</v>
      </c>
    </row>
    <row r="45" spans="1:11" s="26" customFormat="1" ht="23.25">
      <c r="A45" s="25"/>
      <c r="B45" s="36" t="s">
        <v>135</v>
      </c>
      <c r="C45" s="37" t="s">
        <v>6</v>
      </c>
      <c r="D45" s="37" t="s">
        <v>7</v>
      </c>
      <c r="E45" s="37" t="s">
        <v>26</v>
      </c>
      <c r="F45" s="37" t="s">
        <v>10</v>
      </c>
      <c r="G45" s="37" t="s">
        <v>10</v>
      </c>
      <c r="H45" s="38"/>
      <c r="I45" s="53">
        <f>I46+I47</f>
        <v>813000</v>
      </c>
      <c r="J45" s="53">
        <f t="shared" ref="J45:K45" si="13">J46+J47</f>
        <v>813000</v>
      </c>
      <c r="K45" s="53">
        <f t="shared" si="13"/>
        <v>813000</v>
      </c>
    </row>
    <row r="46" spans="1:11" ht="21">
      <c r="A46" s="2"/>
      <c r="B46" s="6" t="s">
        <v>13</v>
      </c>
      <c r="C46" s="7" t="s">
        <v>6</v>
      </c>
      <c r="D46" s="7" t="s">
        <v>7</v>
      </c>
      <c r="E46" s="7" t="s">
        <v>27</v>
      </c>
      <c r="F46" s="7" t="s">
        <v>14</v>
      </c>
      <c r="G46" s="7" t="s">
        <v>58</v>
      </c>
      <c r="H46" s="3"/>
      <c r="I46" s="52">
        <v>624000</v>
      </c>
      <c r="J46" s="52">
        <f t="shared" si="3"/>
        <v>624000</v>
      </c>
      <c r="K46" s="74">
        <f t="shared" si="2"/>
        <v>624000</v>
      </c>
    </row>
    <row r="47" spans="1:11" ht="42">
      <c r="A47" s="2"/>
      <c r="B47" s="6" t="s">
        <v>16</v>
      </c>
      <c r="C47" s="7" t="s">
        <v>6</v>
      </c>
      <c r="D47" s="7" t="s">
        <v>7</v>
      </c>
      <c r="E47" s="7" t="s">
        <v>27</v>
      </c>
      <c r="F47" s="7" t="s">
        <v>15</v>
      </c>
      <c r="G47" s="7" t="s">
        <v>59</v>
      </c>
      <c r="H47" s="3"/>
      <c r="I47" s="52">
        <v>189000</v>
      </c>
      <c r="J47" s="52">
        <v>189000</v>
      </c>
      <c r="K47" s="74">
        <v>189000</v>
      </c>
    </row>
    <row r="48" spans="1:11" s="26" customFormat="1" ht="23.25">
      <c r="A48" s="25"/>
      <c r="B48" s="36" t="s">
        <v>28</v>
      </c>
      <c r="C48" s="37" t="s">
        <v>6</v>
      </c>
      <c r="D48" s="37" t="s">
        <v>29</v>
      </c>
      <c r="E48" s="37" t="s">
        <v>110</v>
      </c>
      <c r="F48" s="37" t="s">
        <v>10</v>
      </c>
      <c r="G48" s="37" t="s">
        <v>10</v>
      </c>
      <c r="H48" s="38"/>
      <c r="I48" s="53">
        <f>I49</f>
        <v>20000</v>
      </c>
      <c r="J48" s="55">
        <f t="shared" si="3"/>
        <v>20000</v>
      </c>
      <c r="K48" s="53">
        <f t="shared" si="2"/>
        <v>20000</v>
      </c>
    </row>
    <row r="49" spans="1:11" ht="21">
      <c r="A49" s="2"/>
      <c r="B49" s="6" t="s">
        <v>30</v>
      </c>
      <c r="C49" s="7" t="s">
        <v>6</v>
      </c>
      <c r="D49" s="7" t="s">
        <v>29</v>
      </c>
      <c r="E49" s="7" t="s">
        <v>110</v>
      </c>
      <c r="F49" s="7" t="s">
        <v>31</v>
      </c>
      <c r="G49" s="7" t="s">
        <v>57</v>
      </c>
      <c r="H49" s="3"/>
      <c r="I49" s="52">
        <v>20000</v>
      </c>
      <c r="J49" s="52">
        <f t="shared" si="3"/>
        <v>20000</v>
      </c>
      <c r="K49" s="74">
        <f t="shared" si="2"/>
        <v>20000</v>
      </c>
    </row>
    <row r="50" spans="1:11" ht="23.25">
      <c r="A50" s="2"/>
      <c r="B50" s="43" t="s">
        <v>137</v>
      </c>
      <c r="C50" s="44" t="s">
        <v>6</v>
      </c>
      <c r="D50" s="44" t="s">
        <v>120</v>
      </c>
      <c r="E50" s="44" t="s">
        <v>134</v>
      </c>
      <c r="F50" s="44" t="s">
        <v>10</v>
      </c>
      <c r="G50" s="44" t="s">
        <v>10</v>
      </c>
      <c r="H50" s="41"/>
      <c r="I50" s="55">
        <v>131000</v>
      </c>
      <c r="J50" s="55">
        <v>131000</v>
      </c>
      <c r="K50" s="55">
        <v>131000</v>
      </c>
    </row>
    <row r="51" spans="1:11" s="26" customFormat="1" ht="46.5">
      <c r="A51" s="25"/>
      <c r="B51" s="36" t="s">
        <v>122</v>
      </c>
      <c r="C51" s="37" t="s">
        <v>6</v>
      </c>
      <c r="D51" s="37" t="s">
        <v>120</v>
      </c>
      <c r="E51" s="50" t="s">
        <v>123</v>
      </c>
      <c r="F51" s="37" t="s">
        <v>10</v>
      </c>
      <c r="G51" s="37" t="s">
        <v>10</v>
      </c>
      <c r="H51" s="38"/>
      <c r="I51" s="53">
        <v>131000</v>
      </c>
      <c r="J51" s="53">
        <v>131000</v>
      </c>
      <c r="K51" s="53">
        <v>131000</v>
      </c>
    </row>
    <row r="52" spans="1:11" ht="21">
      <c r="A52" s="2"/>
      <c r="B52" s="6" t="s">
        <v>17</v>
      </c>
      <c r="C52" s="7" t="s">
        <v>6</v>
      </c>
      <c r="D52" s="7" t="s">
        <v>120</v>
      </c>
      <c r="E52" s="7" t="s">
        <v>129</v>
      </c>
      <c r="F52" s="7" t="s">
        <v>125</v>
      </c>
      <c r="G52" s="7" t="s">
        <v>10</v>
      </c>
      <c r="H52" s="3"/>
      <c r="I52" s="52">
        <f>I53</f>
        <v>10000</v>
      </c>
      <c r="J52" s="52">
        <f t="shared" ref="J52:K52" si="14">J53</f>
        <v>10000</v>
      </c>
      <c r="K52" s="52">
        <f t="shared" si="14"/>
        <v>10000</v>
      </c>
    </row>
    <row r="53" spans="1:11" ht="21">
      <c r="A53" s="2"/>
      <c r="B53" s="6" t="s">
        <v>100</v>
      </c>
      <c r="C53" s="7" t="s">
        <v>6</v>
      </c>
      <c r="D53" s="7" t="s">
        <v>120</v>
      </c>
      <c r="E53" s="7" t="s">
        <v>130</v>
      </c>
      <c r="F53" s="7" t="s">
        <v>131</v>
      </c>
      <c r="G53" s="7" t="s">
        <v>121</v>
      </c>
      <c r="H53" s="3"/>
      <c r="I53" s="52">
        <v>10000</v>
      </c>
      <c r="J53" s="52">
        <v>10000</v>
      </c>
      <c r="K53" s="74">
        <v>10000</v>
      </c>
    </row>
    <row r="54" spans="1:11" s="26" customFormat="1" ht="20.25" customHeight="1">
      <c r="A54" s="25"/>
      <c r="B54" s="36" t="s">
        <v>127</v>
      </c>
      <c r="C54" s="37" t="s">
        <v>6</v>
      </c>
      <c r="D54" s="37" t="s">
        <v>120</v>
      </c>
      <c r="E54" s="49" t="s">
        <v>128</v>
      </c>
      <c r="F54" s="37" t="s">
        <v>125</v>
      </c>
      <c r="G54" s="37" t="s">
        <v>10</v>
      </c>
      <c r="H54" s="38"/>
      <c r="I54" s="53">
        <f>I56</f>
        <v>121000</v>
      </c>
      <c r="J54" s="53">
        <f t="shared" ref="J54:K54" si="15">J56</f>
        <v>121000</v>
      </c>
      <c r="K54" s="53">
        <f t="shared" si="15"/>
        <v>121000</v>
      </c>
    </row>
    <row r="55" spans="1:11" s="40" customFormat="1" ht="20.25" customHeight="1">
      <c r="A55" s="16"/>
      <c r="B55" s="67" t="s">
        <v>138</v>
      </c>
      <c r="C55" s="68" t="s">
        <v>6</v>
      </c>
      <c r="D55" s="68" t="s">
        <v>120</v>
      </c>
      <c r="E55" s="7" t="s">
        <v>129</v>
      </c>
      <c r="F55" s="68" t="s">
        <v>125</v>
      </c>
      <c r="G55" s="68" t="s">
        <v>10</v>
      </c>
      <c r="H55" s="22"/>
      <c r="I55" s="74">
        <v>121000</v>
      </c>
      <c r="J55" s="74">
        <v>121000</v>
      </c>
      <c r="K55" s="74">
        <v>121000</v>
      </c>
    </row>
    <row r="56" spans="1:11" s="23" customFormat="1" ht="42">
      <c r="A56" s="2"/>
      <c r="B56" s="6" t="s">
        <v>114</v>
      </c>
      <c r="C56" s="7" t="s">
        <v>6</v>
      </c>
      <c r="D56" s="7" t="s">
        <v>120</v>
      </c>
      <c r="E56" s="7" t="s">
        <v>124</v>
      </c>
      <c r="F56" s="7" t="s">
        <v>125</v>
      </c>
      <c r="G56" s="7" t="s">
        <v>22</v>
      </c>
      <c r="H56" s="3"/>
      <c r="I56" s="52">
        <v>121000</v>
      </c>
      <c r="J56" s="52">
        <v>121000</v>
      </c>
      <c r="K56" s="74">
        <v>121000</v>
      </c>
    </row>
    <row r="57" spans="1:11" s="26" customFormat="1" ht="46.5">
      <c r="A57" s="25"/>
      <c r="B57" s="36" t="s">
        <v>32</v>
      </c>
      <c r="C57" s="37" t="s">
        <v>33</v>
      </c>
      <c r="D57" s="37" t="s">
        <v>34</v>
      </c>
      <c r="E57" s="37" t="s">
        <v>35</v>
      </c>
      <c r="F57" s="37" t="s">
        <v>10</v>
      </c>
      <c r="G57" s="37" t="s">
        <v>10</v>
      </c>
      <c r="H57" s="37"/>
      <c r="I57" s="53">
        <f>I58+I59+I60</f>
        <v>386000</v>
      </c>
      <c r="J57" s="53">
        <f t="shared" ref="J57:K57" si="16">J58+J59+J60</f>
        <v>428000</v>
      </c>
      <c r="K57" s="53">
        <f t="shared" si="16"/>
        <v>505000</v>
      </c>
    </row>
    <row r="58" spans="1:11" ht="21">
      <c r="A58" s="2"/>
      <c r="B58" s="6" t="s">
        <v>13</v>
      </c>
      <c r="C58" s="7" t="s">
        <v>33</v>
      </c>
      <c r="D58" s="7" t="s">
        <v>34</v>
      </c>
      <c r="E58" s="7" t="s">
        <v>35</v>
      </c>
      <c r="F58" s="7" t="s">
        <v>14</v>
      </c>
      <c r="G58" s="7" t="s">
        <v>58</v>
      </c>
      <c r="H58" s="7"/>
      <c r="I58" s="52">
        <v>270000</v>
      </c>
      <c r="J58" s="52">
        <v>300000</v>
      </c>
      <c r="K58" s="52">
        <v>354000</v>
      </c>
    </row>
    <row r="59" spans="1:11" ht="42">
      <c r="A59" s="2"/>
      <c r="B59" s="6" t="s">
        <v>115</v>
      </c>
      <c r="C59" s="7" t="s">
        <v>33</v>
      </c>
      <c r="D59" s="7" t="s">
        <v>34</v>
      </c>
      <c r="E59" s="7" t="s">
        <v>35</v>
      </c>
      <c r="F59" s="7" t="s">
        <v>15</v>
      </c>
      <c r="G59" s="7" t="s">
        <v>59</v>
      </c>
      <c r="H59" s="7"/>
      <c r="I59" s="52">
        <v>116000</v>
      </c>
      <c r="J59" s="52">
        <v>128000</v>
      </c>
      <c r="K59" s="52">
        <v>151000</v>
      </c>
    </row>
    <row r="60" spans="1:11" ht="63" hidden="1">
      <c r="A60" s="2"/>
      <c r="B60" s="6" t="s">
        <v>99</v>
      </c>
      <c r="C60" s="7" t="s">
        <v>33</v>
      </c>
      <c r="D60" s="7" t="s">
        <v>34</v>
      </c>
      <c r="E60" s="7" t="s">
        <v>35</v>
      </c>
      <c r="F60" s="7" t="s">
        <v>19</v>
      </c>
      <c r="G60" s="7" t="s">
        <v>73</v>
      </c>
      <c r="H60" s="7"/>
      <c r="I60" s="52">
        <v>0</v>
      </c>
      <c r="J60" s="52">
        <v>0</v>
      </c>
      <c r="K60" s="52">
        <v>0</v>
      </c>
    </row>
    <row r="61" spans="1:11" s="45" customFormat="1" ht="46.5" hidden="1">
      <c r="A61" s="42"/>
      <c r="B61" s="43" t="s">
        <v>36</v>
      </c>
      <c r="C61" s="44" t="s">
        <v>7</v>
      </c>
      <c r="D61" s="44" t="s">
        <v>6</v>
      </c>
      <c r="E61" s="44" t="s">
        <v>37</v>
      </c>
      <c r="F61" s="44" t="s">
        <v>10</v>
      </c>
      <c r="G61" s="44" t="s">
        <v>10</v>
      </c>
      <c r="H61" s="44"/>
      <c r="I61" s="55">
        <f>I62+I63</f>
        <v>0</v>
      </c>
      <c r="J61" s="55">
        <f t="shared" si="3"/>
        <v>0</v>
      </c>
      <c r="K61" s="55">
        <f t="shared" si="2"/>
        <v>0</v>
      </c>
    </row>
    <row r="62" spans="1:11" ht="21" hidden="1">
      <c r="A62" s="2"/>
      <c r="B62" s="13" t="s">
        <v>116</v>
      </c>
      <c r="C62" s="7" t="s">
        <v>7</v>
      </c>
      <c r="D62" s="7" t="s">
        <v>6</v>
      </c>
      <c r="E62" s="7" t="s">
        <v>37</v>
      </c>
      <c r="F62" s="7" t="s">
        <v>19</v>
      </c>
      <c r="G62" s="7" t="s">
        <v>61</v>
      </c>
      <c r="H62" s="7"/>
      <c r="I62" s="52">
        <v>0</v>
      </c>
      <c r="J62" s="52">
        <f t="shared" si="3"/>
        <v>0</v>
      </c>
      <c r="K62" s="77">
        <f t="shared" si="2"/>
        <v>0</v>
      </c>
    </row>
    <row r="63" spans="1:11" ht="21" hidden="1">
      <c r="A63" s="2"/>
      <c r="B63" s="34" t="s">
        <v>77</v>
      </c>
      <c r="C63" s="7" t="s">
        <v>7</v>
      </c>
      <c r="D63" s="7" t="s">
        <v>6</v>
      </c>
      <c r="E63" s="7" t="s">
        <v>37</v>
      </c>
      <c r="F63" s="7" t="s">
        <v>38</v>
      </c>
      <c r="G63" s="7" t="s">
        <v>76</v>
      </c>
      <c r="H63" s="7"/>
      <c r="I63" s="52">
        <v>0</v>
      </c>
      <c r="J63" s="52">
        <f t="shared" si="3"/>
        <v>0</v>
      </c>
      <c r="K63" s="77">
        <f t="shared" si="2"/>
        <v>0</v>
      </c>
    </row>
    <row r="64" spans="1:11" s="26" customFormat="1" ht="23.25">
      <c r="A64" s="25"/>
      <c r="B64" s="36" t="s">
        <v>39</v>
      </c>
      <c r="C64" s="37" t="s">
        <v>40</v>
      </c>
      <c r="D64" s="37" t="s">
        <v>34</v>
      </c>
      <c r="E64" s="37" t="s">
        <v>41</v>
      </c>
      <c r="F64" s="37" t="s">
        <v>10</v>
      </c>
      <c r="G64" s="37" t="s">
        <v>10</v>
      </c>
      <c r="H64" s="37"/>
      <c r="I64" s="53">
        <f>I65</f>
        <v>1304000</v>
      </c>
      <c r="J64" s="53">
        <f t="shared" ref="J64:K64" si="17">J65</f>
        <v>1304000</v>
      </c>
      <c r="K64" s="53">
        <f t="shared" si="17"/>
        <v>1304000</v>
      </c>
    </row>
    <row r="65" spans="1:11" ht="21">
      <c r="A65" s="2"/>
      <c r="B65" s="6" t="s">
        <v>17</v>
      </c>
      <c r="C65" s="7" t="s">
        <v>40</v>
      </c>
      <c r="D65" s="7" t="s">
        <v>34</v>
      </c>
      <c r="E65" s="7" t="s">
        <v>41</v>
      </c>
      <c r="F65" s="7" t="s">
        <v>19</v>
      </c>
      <c r="G65" s="7" t="s">
        <v>10</v>
      </c>
      <c r="H65" s="7"/>
      <c r="I65" s="52">
        <f>I66+I67+I68</f>
        <v>1304000</v>
      </c>
      <c r="J65" s="52">
        <f t="shared" ref="J65:K65" si="18">J66+J67+J68</f>
        <v>1304000</v>
      </c>
      <c r="K65" s="52">
        <f t="shared" si="18"/>
        <v>1304000</v>
      </c>
    </row>
    <row r="66" spans="1:11" ht="21">
      <c r="A66" s="2"/>
      <c r="B66" s="6" t="s">
        <v>106</v>
      </c>
      <c r="C66" s="7" t="s">
        <v>40</v>
      </c>
      <c r="D66" s="7" t="s">
        <v>34</v>
      </c>
      <c r="E66" s="7" t="s">
        <v>41</v>
      </c>
      <c r="F66" s="7" t="s">
        <v>19</v>
      </c>
      <c r="G66" s="7" t="s">
        <v>111</v>
      </c>
      <c r="H66" s="7"/>
      <c r="I66" s="74">
        <v>125000</v>
      </c>
      <c r="J66" s="74">
        <v>125000</v>
      </c>
      <c r="K66" s="74">
        <v>125000</v>
      </c>
    </row>
    <row r="67" spans="1:11" ht="21">
      <c r="A67" s="2"/>
      <c r="B67" s="13" t="s">
        <v>117</v>
      </c>
      <c r="C67" s="7" t="s">
        <v>40</v>
      </c>
      <c r="D67" s="7" t="s">
        <v>34</v>
      </c>
      <c r="E67" s="7" t="s">
        <v>41</v>
      </c>
      <c r="F67" s="7" t="s">
        <v>19</v>
      </c>
      <c r="G67" s="7" t="s">
        <v>61</v>
      </c>
      <c r="H67" s="7"/>
      <c r="I67" s="74">
        <v>1084000</v>
      </c>
      <c r="J67" s="52">
        <v>1084000</v>
      </c>
      <c r="K67" s="52">
        <v>1084000</v>
      </c>
    </row>
    <row r="68" spans="1:11" ht="21">
      <c r="A68" s="2"/>
      <c r="B68" s="6" t="s">
        <v>100</v>
      </c>
      <c r="C68" s="7" t="s">
        <v>40</v>
      </c>
      <c r="D68" s="7" t="s">
        <v>34</v>
      </c>
      <c r="E68" s="7" t="s">
        <v>41</v>
      </c>
      <c r="F68" s="7" t="s">
        <v>19</v>
      </c>
      <c r="G68" s="7" t="s">
        <v>73</v>
      </c>
      <c r="H68" s="7"/>
      <c r="I68" s="52">
        <v>95000</v>
      </c>
      <c r="J68" s="52">
        <v>95000</v>
      </c>
      <c r="K68" s="74">
        <f t="shared" si="2"/>
        <v>95000</v>
      </c>
    </row>
    <row r="69" spans="1:11" s="26" customFormat="1" ht="23.25">
      <c r="A69" s="25"/>
      <c r="B69" s="36" t="s">
        <v>42</v>
      </c>
      <c r="C69" s="37" t="s">
        <v>40</v>
      </c>
      <c r="D69" s="37" t="s">
        <v>34</v>
      </c>
      <c r="E69" s="37" t="s">
        <v>43</v>
      </c>
      <c r="F69" s="37" t="s">
        <v>10</v>
      </c>
      <c r="G69" s="37" t="s">
        <v>10</v>
      </c>
      <c r="H69" s="37"/>
      <c r="I69" s="53">
        <f>I70</f>
        <v>417000</v>
      </c>
      <c r="J69" s="55">
        <f>J70</f>
        <v>417000</v>
      </c>
      <c r="K69" s="55">
        <f>K70</f>
        <v>417000</v>
      </c>
    </row>
    <row r="70" spans="1:11" ht="21">
      <c r="A70" s="2"/>
      <c r="B70" s="13" t="s">
        <v>67</v>
      </c>
      <c r="C70" s="7" t="s">
        <v>40</v>
      </c>
      <c r="D70" s="7" t="s">
        <v>34</v>
      </c>
      <c r="E70" s="7" t="s">
        <v>43</v>
      </c>
      <c r="F70" s="7" t="s">
        <v>113</v>
      </c>
      <c r="G70" s="7" t="s">
        <v>64</v>
      </c>
      <c r="H70" s="7"/>
      <c r="I70" s="52">
        <v>417000</v>
      </c>
      <c r="J70" s="52">
        <v>417000</v>
      </c>
      <c r="K70" s="52">
        <v>417000</v>
      </c>
    </row>
    <row r="71" spans="1:11" s="45" customFormat="1" ht="23.25">
      <c r="A71" s="42"/>
      <c r="B71" s="43" t="s">
        <v>44</v>
      </c>
      <c r="C71" s="44" t="s">
        <v>45</v>
      </c>
      <c r="D71" s="44" t="s">
        <v>6</v>
      </c>
      <c r="E71" s="44" t="s">
        <v>46</v>
      </c>
      <c r="F71" s="44" t="s">
        <v>10</v>
      </c>
      <c r="G71" s="44" t="s">
        <v>10</v>
      </c>
      <c r="H71" s="44"/>
      <c r="I71" s="55">
        <f>I72+I75</f>
        <v>1730000</v>
      </c>
      <c r="J71" s="55">
        <f t="shared" ref="J71:K71" si="19">J72+J75</f>
        <v>1627000</v>
      </c>
      <c r="K71" s="55">
        <f t="shared" si="19"/>
        <v>1534000</v>
      </c>
    </row>
    <row r="72" spans="1:11" s="17" customFormat="1" ht="21">
      <c r="A72" s="28"/>
      <c r="B72" s="29" t="s">
        <v>48</v>
      </c>
      <c r="C72" s="30" t="s">
        <v>45</v>
      </c>
      <c r="D72" s="30" t="s">
        <v>6</v>
      </c>
      <c r="E72" s="30" t="s">
        <v>150</v>
      </c>
      <c r="F72" s="30" t="s">
        <v>10</v>
      </c>
      <c r="G72" s="30" t="s">
        <v>10</v>
      </c>
      <c r="H72" s="30"/>
      <c r="I72" s="56">
        <f>I73+I74</f>
        <v>1031000</v>
      </c>
      <c r="J72" s="56">
        <f t="shared" ref="J72:K72" si="20">J73+J74</f>
        <v>928000</v>
      </c>
      <c r="K72" s="56">
        <f t="shared" si="20"/>
        <v>835000</v>
      </c>
    </row>
    <row r="73" spans="1:11" s="15" customFormat="1" ht="21">
      <c r="A73" s="14"/>
      <c r="B73" s="32" t="s">
        <v>49</v>
      </c>
      <c r="C73" s="33" t="s">
        <v>45</v>
      </c>
      <c r="D73" s="33" t="s">
        <v>6</v>
      </c>
      <c r="E73" s="33" t="s">
        <v>150</v>
      </c>
      <c r="F73" s="33" t="s">
        <v>52</v>
      </c>
      <c r="G73" s="33" t="s">
        <v>58</v>
      </c>
      <c r="H73" s="33"/>
      <c r="I73" s="76">
        <v>864000</v>
      </c>
      <c r="J73" s="76">
        <v>792000</v>
      </c>
      <c r="K73" s="76">
        <v>703000</v>
      </c>
    </row>
    <row r="74" spans="1:11" s="15" customFormat="1" ht="42">
      <c r="A74" s="14"/>
      <c r="B74" s="32" t="s">
        <v>115</v>
      </c>
      <c r="C74" s="33" t="s">
        <v>45</v>
      </c>
      <c r="D74" s="33" t="s">
        <v>6</v>
      </c>
      <c r="E74" s="33" t="s">
        <v>150</v>
      </c>
      <c r="F74" s="33" t="s">
        <v>53</v>
      </c>
      <c r="G74" s="33" t="s">
        <v>59</v>
      </c>
      <c r="H74" s="33"/>
      <c r="I74" s="76">
        <v>167000</v>
      </c>
      <c r="J74" s="76">
        <v>136000</v>
      </c>
      <c r="K74" s="76">
        <v>132000</v>
      </c>
    </row>
    <row r="75" spans="1:11" s="17" customFormat="1" ht="21">
      <c r="A75" s="28"/>
      <c r="B75" s="29" t="s">
        <v>47</v>
      </c>
      <c r="C75" s="30" t="s">
        <v>45</v>
      </c>
      <c r="D75" s="30" t="s">
        <v>6</v>
      </c>
      <c r="E75" s="30" t="s">
        <v>51</v>
      </c>
      <c r="F75" s="30" t="s">
        <v>10</v>
      </c>
      <c r="G75" s="30" t="s">
        <v>10</v>
      </c>
      <c r="H75" s="30"/>
      <c r="I75" s="56">
        <f>I76+I79+I97+I93</f>
        <v>699000</v>
      </c>
      <c r="J75" s="56">
        <f t="shared" ref="J75:K75" si="21">J76+J79+J97+J93</f>
        <v>699000</v>
      </c>
      <c r="K75" s="56">
        <f t="shared" si="21"/>
        <v>699000</v>
      </c>
    </row>
    <row r="76" spans="1:11" s="21" customFormat="1" ht="21">
      <c r="A76" s="18"/>
      <c r="B76" s="19" t="s">
        <v>105</v>
      </c>
      <c r="C76" s="20" t="s">
        <v>45</v>
      </c>
      <c r="D76" s="20" t="s">
        <v>6</v>
      </c>
      <c r="E76" s="20" t="s">
        <v>51</v>
      </c>
      <c r="F76" s="20" t="s">
        <v>19</v>
      </c>
      <c r="G76" s="20" t="s">
        <v>10</v>
      </c>
      <c r="H76" s="20"/>
      <c r="I76" s="75">
        <f>I78+I77</f>
        <v>12000</v>
      </c>
      <c r="J76" s="75">
        <f t="shared" ref="J76:K76" si="22">J78+J77</f>
        <v>12000</v>
      </c>
      <c r="K76" s="75">
        <f t="shared" si="22"/>
        <v>12000</v>
      </c>
    </row>
    <row r="77" spans="1:11" ht="21">
      <c r="A77" s="2"/>
      <c r="B77" s="13" t="s">
        <v>70</v>
      </c>
      <c r="C77" s="7" t="s">
        <v>45</v>
      </c>
      <c r="D77" s="7" t="s">
        <v>6</v>
      </c>
      <c r="E77" s="7" t="s">
        <v>51</v>
      </c>
      <c r="F77" s="7" t="s">
        <v>19</v>
      </c>
      <c r="G77" s="7" t="s">
        <v>65</v>
      </c>
      <c r="H77" s="7"/>
      <c r="I77" s="52">
        <v>7000</v>
      </c>
      <c r="J77" s="52">
        <v>7000</v>
      </c>
      <c r="K77" s="74">
        <v>7000</v>
      </c>
    </row>
    <row r="78" spans="1:11" ht="21">
      <c r="A78" s="2"/>
      <c r="B78" s="13" t="s">
        <v>94</v>
      </c>
      <c r="C78" s="7" t="s">
        <v>45</v>
      </c>
      <c r="D78" s="7" t="s">
        <v>6</v>
      </c>
      <c r="E78" s="7" t="s">
        <v>51</v>
      </c>
      <c r="F78" s="7" t="s">
        <v>19</v>
      </c>
      <c r="G78" s="7" t="s">
        <v>62</v>
      </c>
      <c r="H78" s="7"/>
      <c r="I78" s="52">
        <v>5000</v>
      </c>
      <c r="J78" s="52">
        <v>5000</v>
      </c>
      <c r="K78" s="74">
        <v>5000</v>
      </c>
    </row>
    <row r="79" spans="1:11" s="21" customFormat="1" ht="21">
      <c r="A79" s="18"/>
      <c r="B79" s="19" t="s">
        <v>17</v>
      </c>
      <c r="C79" s="20" t="s">
        <v>45</v>
      </c>
      <c r="D79" s="20" t="s">
        <v>6</v>
      </c>
      <c r="E79" s="20" t="s">
        <v>51</v>
      </c>
      <c r="F79" s="20" t="s">
        <v>19</v>
      </c>
      <c r="G79" s="20" t="s">
        <v>10</v>
      </c>
      <c r="H79" s="20"/>
      <c r="I79" s="75">
        <f>I80+I83+I85+I90+I88</f>
        <v>420000</v>
      </c>
      <c r="J79" s="75">
        <f t="shared" ref="J79:K79" si="23">J80+J83+J85+J90+J88</f>
        <v>420000</v>
      </c>
      <c r="K79" s="75">
        <f t="shared" si="23"/>
        <v>420000</v>
      </c>
    </row>
    <row r="80" spans="1:11" s="17" customFormat="1" ht="21">
      <c r="A80" s="16"/>
      <c r="B80" s="9" t="s">
        <v>87</v>
      </c>
      <c r="C80" s="10" t="s">
        <v>45</v>
      </c>
      <c r="D80" s="10" t="s">
        <v>6</v>
      </c>
      <c r="E80" s="10" t="s">
        <v>51</v>
      </c>
      <c r="F80" s="10" t="s">
        <v>19</v>
      </c>
      <c r="G80" s="10" t="s">
        <v>85</v>
      </c>
      <c r="H80" s="10"/>
      <c r="I80" s="54">
        <f>I81+I82</f>
        <v>20000</v>
      </c>
      <c r="J80" s="54">
        <f t="shared" ref="J80:K80" si="24">J81+J82</f>
        <v>20000</v>
      </c>
      <c r="K80" s="54">
        <f t="shared" si="24"/>
        <v>20000</v>
      </c>
    </row>
    <row r="81" spans="1:11" ht="21">
      <c r="A81" s="2"/>
      <c r="B81" s="6" t="s">
        <v>109</v>
      </c>
      <c r="C81" s="7" t="s">
        <v>45</v>
      </c>
      <c r="D81" s="7" t="s">
        <v>6</v>
      </c>
      <c r="E81" s="7" t="s">
        <v>51</v>
      </c>
      <c r="F81" s="7" t="s">
        <v>19</v>
      </c>
      <c r="G81" s="7" t="s">
        <v>78</v>
      </c>
      <c r="H81" s="7"/>
      <c r="I81" s="52">
        <v>11000</v>
      </c>
      <c r="J81" s="52">
        <v>11000</v>
      </c>
      <c r="K81" s="52">
        <v>11000</v>
      </c>
    </row>
    <row r="82" spans="1:11" ht="21">
      <c r="A82" s="2"/>
      <c r="B82" s="6" t="s">
        <v>106</v>
      </c>
      <c r="C82" s="7" t="s">
        <v>45</v>
      </c>
      <c r="D82" s="7" t="s">
        <v>6</v>
      </c>
      <c r="E82" s="7" t="s">
        <v>51</v>
      </c>
      <c r="F82" s="7" t="s">
        <v>19</v>
      </c>
      <c r="G82" s="7" t="s">
        <v>107</v>
      </c>
      <c r="H82" s="7"/>
      <c r="I82" s="52">
        <v>9000</v>
      </c>
      <c r="J82" s="52">
        <v>9000</v>
      </c>
      <c r="K82" s="74">
        <v>9000</v>
      </c>
    </row>
    <row r="83" spans="1:11" s="21" customFormat="1" ht="21">
      <c r="A83" s="18"/>
      <c r="B83" s="19" t="s">
        <v>84</v>
      </c>
      <c r="C83" s="20" t="s">
        <v>45</v>
      </c>
      <c r="D83" s="20" t="s">
        <v>6</v>
      </c>
      <c r="E83" s="20" t="s">
        <v>51</v>
      </c>
      <c r="F83" s="20" t="s">
        <v>19</v>
      </c>
      <c r="G83" s="20" t="s">
        <v>21</v>
      </c>
      <c r="H83" s="20"/>
      <c r="I83" s="75">
        <f>I84</f>
        <v>24000</v>
      </c>
      <c r="J83" s="75">
        <f t="shared" ref="J83:K83" si="25">J84</f>
        <v>24000</v>
      </c>
      <c r="K83" s="75">
        <f t="shared" si="25"/>
        <v>24000</v>
      </c>
    </row>
    <row r="84" spans="1:11" ht="21">
      <c r="A84" s="2"/>
      <c r="B84" s="13" t="s">
        <v>118</v>
      </c>
      <c r="C84" s="7" t="s">
        <v>45</v>
      </c>
      <c r="D84" s="7" t="s">
        <v>6</v>
      </c>
      <c r="E84" s="7" t="s">
        <v>51</v>
      </c>
      <c r="F84" s="7" t="s">
        <v>19</v>
      </c>
      <c r="G84" s="7" t="s">
        <v>63</v>
      </c>
      <c r="H84" s="7"/>
      <c r="I84" s="52">
        <v>24000</v>
      </c>
      <c r="J84" s="52">
        <v>24000</v>
      </c>
      <c r="K84" s="74">
        <f t="shared" ref="K84" si="26">J84</f>
        <v>24000</v>
      </c>
    </row>
    <row r="85" spans="1:11" s="21" customFormat="1" ht="21">
      <c r="A85" s="18"/>
      <c r="B85" s="19" t="s">
        <v>103</v>
      </c>
      <c r="C85" s="20" t="s">
        <v>45</v>
      </c>
      <c r="D85" s="20" t="s">
        <v>6</v>
      </c>
      <c r="E85" s="20" t="s">
        <v>51</v>
      </c>
      <c r="F85" s="20" t="s">
        <v>19</v>
      </c>
      <c r="G85" s="20" t="s">
        <v>22</v>
      </c>
      <c r="H85" s="20"/>
      <c r="I85" s="75">
        <f>I86+I87</f>
        <v>304000</v>
      </c>
      <c r="J85" s="75">
        <f t="shared" ref="J85:K85" si="27">J86+J87</f>
        <v>304000</v>
      </c>
      <c r="K85" s="75">
        <f t="shared" si="27"/>
        <v>304000</v>
      </c>
    </row>
    <row r="86" spans="1:11" ht="21">
      <c r="A86" s="2"/>
      <c r="B86" s="13" t="s">
        <v>117</v>
      </c>
      <c r="C86" s="7" t="s">
        <v>45</v>
      </c>
      <c r="D86" s="7" t="s">
        <v>6</v>
      </c>
      <c r="E86" s="7" t="s">
        <v>51</v>
      </c>
      <c r="F86" s="7" t="s">
        <v>19</v>
      </c>
      <c r="G86" s="7" t="s">
        <v>61</v>
      </c>
      <c r="H86" s="7"/>
      <c r="I86" s="52">
        <v>301000</v>
      </c>
      <c r="J86" s="52">
        <v>301000</v>
      </c>
      <c r="K86" s="52">
        <v>301000</v>
      </c>
    </row>
    <row r="87" spans="1:11" ht="21">
      <c r="A87" s="2"/>
      <c r="B87" s="13" t="s">
        <v>96</v>
      </c>
      <c r="C87" s="7" t="s">
        <v>6</v>
      </c>
      <c r="D87" s="7" t="s">
        <v>7</v>
      </c>
      <c r="E87" s="7" t="s">
        <v>51</v>
      </c>
      <c r="F87" s="7" t="s">
        <v>19</v>
      </c>
      <c r="G87" s="7" t="s">
        <v>71</v>
      </c>
      <c r="H87" s="3"/>
      <c r="I87" s="52">
        <v>3000</v>
      </c>
      <c r="J87" s="52">
        <v>3000</v>
      </c>
      <c r="K87" s="74">
        <f t="shared" si="2"/>
        <v>3000</v>
      </c>
    </row>
    <row r="88" spans="1:11" s="21" customFormat="1" ht="21">
      <c r="A88" s="18"/>
      <c r="B88" s="19" t="s">
        <v>91</v>
      </c>
      <c r="C88" s="20" t="s">
        <v>45</v>
      </c>
      <c r="D88" s="20" t="s">
        <v>6</v>
      </c>
      <c r="E88" s="20" t="s">
        <v>51</v>
      </c>
      <c r="F88" s="20" t="s">
        <v>19</v>
      </c>
      <c r="G88" s="20" t="s">
        <v>83</v>
      </c>
      <c r="H88" s="20"/>
      <c r="I88" s="75">
        <f>I89</f>
        <v>50000</v>
      </c>
      <c r="J88" s="75">
        <f t="shared" ref="J88:K88" si="28">J89</f>
        <v>50000</v>
      </c>
      <c r="K88" s="75">
        <f t="shared" si="28"/>
        <v>50000</v>
      </c>
    </row>
    <row r="89" spans="1:11" ht="21">
      <c r="A89" s="2"/>
      <c r="B89" s="6" t="s">
        <v>90</v>
      </c>
      <c r="C89" s="7" t="s">
        <v>45</v>
      </c>
      <c r="D89" s="7" t="s">
        <v>6</v>
      </c>
      <c r="E89" s="7" t="s">
        <v>51</v>
      </c>
      <c r="F89" s="7" t="s">
        <v>19</v>
      </c>
      <c r="G89" s="7" t="s">
        <v>83</v>
      </c>
      <c r="H89" s="3"/>
      <c r="I89" s="52">
        <v>50000</v>
      </c>
      <c r="J89" s="52">
        <v>50000</v>
      </c>
      <c r="K89" s="52">
        <v>50000</v>
      </c>
    </row>
    <row r="90" spans="1:11" s="17" customFormat="1" ht="21">
      <c r="A90" s="16"/>
      <c r="B90" s="9" t="s">
        <v>56</v>
      </c>
      <c r="C90" s="10" t="s">
        <v>45</v>
      </c>
      <c r="D90" s="10" t="s">
        <v>6</v>
      </c>
      <c r="E90" s="10" t="s">
        <v>51</v>
      </c>
      <c r="F90" s="10" t="s">
        <v>19</v>
      </c>
      <c r="G90" s="10" t="s">
        <v>23</v>
      </c>
      <c r="H90" s="10"/>
      <c r="I90" s="54">
        <f>I92+I91</f>
        <v>22000</v>
      </c>
      <c r="J90" s="54">
        <f t="shared" si="3"/>
        <v>22000</v>
      </c>
      <c r="K90" s="75">
        <f t="shared" si="2"/>
        <v>22000</v>
      </c>
    </row>
    <row r="91" spans="1:11" ht="63">
      <c r="A91" s="2"/>
      <c r="B91" s="6" t="s">
        <v>99</v>
      </c>
      <c r="C91" s="7" t="s">
        <v>45</v>
      </c>
      <c r="D91" s="7" t="s">
        <v>6</v>
      </c>
      <c r="E91" s="7" t="s">
        <v>51</v>
      </c>
      <c r="F91" s="7" t="s">
        <v>19</v>
      </c>
      <c r="G91" s="7" t="s">
        <v>73</v>
      </c>
      <c r="H91" s="7"/>
      <c r="I91" s="52">
        <v>12000</v>
      </c>
      <c r="J91" s="52">
        <v>12000</v>
      </c>
      <c r="K91" s="74">
        <v>12000</v>
      </c>
    </row>
    <row r="92" spans="1:11" ht="21">
      <c r="A92" s="2"/>
      <c r="B92" s="6" t="s">
        <v>100</v>
      </c>
      <c r="C92" s="7" t="s">
        <v>45</v>
      </c>
      <c r="D92" s="7" t="s">
        <v>6</v>
      </c>
      <c r="E92" s="7" t="s">
        <v>51</v>
      </c>
      <c r="F92" s="7" t="s">
        <v>19</v>
      </c>
      <c r="G92" s="7" t="s">
        <v>74</v>
      </c>
      <c r="H92" s="7"/>
      <c r="I92" s="52">
        <v>10000</v>
      </c>
      <c r="J92" s="52">
        <v>10000</v>
      </c>
      <c r="K92" s="74">
        <f t="shared" si="2"/>
        <v>10000</v>
      </c>
    </row>
    <row r="93" spans="1:11" ht="21">
      <c r="A93" s="2"/>
      <c r="B93" s="9" t="s">
        <v>112</v>
      </c>
      <c r="C93" s="10" t="s">
        <v>45</v>
      </c>
      <c r="D93" s="10" t="s">
        <v>6</v>
      </c>
      <c r="E93" s="10" t="s">
        <v>51</v>
      </c>
      <c r="F93" s="10" t="s">
        <v>113</v>
      </c>
      <c r="G93" s="10" t="s">
        <v>10</v>
      </c>
      <c r="H93" s="10"/>
      <c r="I93" s="54">
        <f>I94+I95</f>
        <v>262000</v>
      </c>
      <c r="J93" s="54">
        <f t="shared" ref="J93:K93" si="29">J94+J95</f>
        <v>262000</v>
      </c>
      <c r="K93" s="54">
        <f t="shared" si="29"/>
        <v>262000</v>
      </c>
    </row>
    <row r="94" spans="1:11" ht="21">
      <c r="A94" s="2"/>
      <c r="B94" s="6" t="s">
        <v>67</v>
      </c>
      <c r="C94" s="7" t="s">
        <v>45</v>
      </c>
      <c r="D94" s="7" t="s">
        <v>6</v>
      </c>
      <c r="E94" s="7" t="s">
        <v>51</v>
      </c>
      <c r="F94" s="7" t="s">
        <v>113</v>
      </c>
      <c r="G94" s="7" t="s">
        <v>64</v>
      </c>
      <c r="H94" s="7"/>
      <c r="I94" s="74">
        <v>49000</v>
      </c>
      <c r="J94" s="52">
        <v>49000</v>
      </c>
      <c r="K94" s="52">
        <v>49000</v>
      </c>
    </row>
    <row r="95" spans="1:11" ht="21">
      <c r="A95" s="2"/>
      <c r="B95" s="6" t="s">
        <v>108</v>
      </c>
      <c r="C95" s="7" t="s">
        <v>45</v>
      </c>
      <c r="D95" s="7" t="s">
        <v>6</v>
      </c>
      <c r="E95" s="7" t="s">
        <v>51</v>
      </c>
      <c r="F95" s="7" t="s">
        <v>113</v>
      </c>
      <c r="G95" s="7" t="s">
        <v>79</v>
      </c>
      <c r="H95" s="7"/>
      <c r="I95" s="74">
        <v>213000</v>
      </c>
      <c r="J95" s="52">
        <v>213000</v>
      </c>
      <c r="K95" s="52">
        <v>213000</v>
      </c>
    </row>
    <row r="96" spans="1:11" s="17" customFormat="1" ht="42" hidden="1">
      <c r="A96" s="16"/>
      <c r="B96" s="9" t="s">
        <v>148</v>
      </c>
      <c r="C96" s="10" t="s">
        <v>45</v>
      </c>
      <c r="D96" s="10" t="s">
        <v>6</v>
      </c>
      <c r="E96" s="10" t="s">
        <v>51</v>
      </c>
      <c r="F96" s="10" t="s">
        <v>146</v>
      </c>
      <c r="G96" s="10" t="s">
        <v>147</v>
      </c>
      <c r="H96" s="10"/>
      <c r="I96" s="54"/>
      <c r="J96" s="54"/>
      <c r="K96" s="75"/>
    </row>
    <row r="97" spans="1:13" s="17" customFormat="1" ht="21">
      <c r="A97" s="16"/>
      <c r="B97" s="9" t="s">
        <v>104</v>
      </c>
      <c r="C97" s="10" t="s">
        <v>45</v>
      </c>
      <c r="D97" s="10" t="s">
        <v>6</v>
      </c>
      <c r="E97" s="10" t="s">
        <v>51</v>
      </c>
      <c r="F97" s="10" t="s">
        <v>82</v>
      </c>
      <c r="G97" s="72" t="s">
        <v>75</v>
      </c>
      <c r="H97" s="71"/>
      <c r="I97" s="54">
        <v>5000</v>
      </c>
      <c r="J97" s="54">
        <f t="shared" si="3"/>
        <v>5000</v>
      </c>
      <c r="K97" s="75">
        <f t="shared" si="2"/>
        <v>5000</v>
      </c>
    </row>
    <row r="98" spans="1:13" ht="21" hidden="1">
      <c r="A98" s="2"/>
      <c r="B98" s="9" t="s">
        <v>48</v>
      </c>
      <c r="C98" s="10" t="s">
        <v>45</v>
      </c>
      <c r="D98" s="10" t="s">
        <v>6</v>
      </c>
      <c r="E98" s="10" t="s">
        <v>50</v>
      </c>
      <c r="F98" s="10" t="s">
        <v>10</v>
      </c>
      <c r="G98" s="10" t="s">
        <v>10</v>
      </c>
      <c r="H98" s="10"/>
      <c r="I98" s="54">
        <f>I99+I100</f>
        <v>0</v>
      </c>
      <c r="J98" s="52">
        <f t="shared" si="3"/>
        <v>0</v>
      </c>
      <c r="K98" s="74">
        <f t="shared" si="3"/>
        <v>0</v>
      </c>
    </row>
    <row r="99" spans="1:13" ht="21" hidden="1">
      <c r="A99" s="2"/>
      <c r="B99" s="6" t="s">
        <v>49</v>
      </c>
      <c r="C99" s="7" t="s">
        <v>45</v>
      </c>
      <c r="D99" s="7" t="s">
        <v>6</v>
      </c>
      <c r="E99" s="7" t="s">
        <v>50</v>
      </c>
      <c r="F99" s="7" t="s">
        <v>52</v>
      </c>
      <c r="G99" s="7" t="s">
        <v>58</v>
      </c>
      <c r="H99" s="7"/>
      <c r="I99" s="52">
        <v>0</v>
      </c>
      <c r="J99" s="52">
        <f t="shared" ref="J99:K101" si="30">I99</f>
        <v>0</v>
      </c>
      <c r="K99" s="74">
        <f t="shared" si="30"/>
        <v>0</v>
      </c>
    </row>
    <row r="100" spans="1:13" ht="42" hidden="1">
      <c r="A100" s="2"/>
      <c r="B100" s="6" t="s">
        <v>119</v>
      </c>
      <c r="C100" s="7" t="s">
        <v>45</v>
      </c>
      <c r="D100" s="7" t="s">
        <v>6</v>
      </c>
      <c r="E100" s="7" t="s">
        <v>50</v>
      </c>
      <c r="F100" s="7" t="s">
        <v>53</v>
      </c>
      <c r="G100" s="7" t="s">
        <v>59</v>
      </c>
      <c r="H100" s="7"/>
      <c r="I100" s="52">
        <v>0</v>
      </c>
      <c r="J100" s="52">
        <f t="shared" si="30"/>
        <v>0</v>
      </c>
      <c r="K100" s="74">
        <f t="shared" si="30"/>
        <v>0</v>
      </c>
    </row>
    <row r="101" spans="1:13" ht="21" hidden="1">
      <c r="A101" s="2"/>
      <c r="B101" s="6"/>
      <c r="C101" s="7"/>
      <c r="D101" s="7"/>
      <c r="E101" s="7"/>
      <c r="F101" s="7"/>
      <c r="G101" s="7"/>
      <c r="H101" s="7"/>
      <c r="I101" s="52"/>
      <c r="J101" s="52">
        <f t="shared" si="30"/>
        <v>0</v>
      </c>
      <c r="K101" s="74">
        <f t="shared" si="30"/>
        <v>0</v>
      </c>
    </row>
    <row r="102" spans="1:13" ht="42">
      <c r="A102" s="2"/>
      <c r="B102" s="9" t="s">
        <v>139</v>
      </c>
      <c r="C102" s="10" t="s">
        <v>140</v>
      </c>
      <c r="D102" s="10" t="s">
        <v>34</v>
      </c>
      <c r="E102" s="10" t="s">
        <v>141</v>
      </c>
      <c r="F102" s="10" t="s">
        <v>142</v>
      </c>
      <c r="G102" s="10" t="s">
        <v>143</v>
      </c>
      <c r="H102" s="10"/>
      <c r="I102" s="54">
        <v>50000</v>
      </c>
      <c r="J102" s="54">
        <v>50000</v>
      </c>
      <c r="K102" s="75">
        <v>50000</v>
      </c>
    </row>
    <row r="103" spans="1:13" ht="42">
      <c r="A103" s="2"/>
      <c r="B103" s="6" t="s">
        <v>144</v>
      </c>
      <c r="C103" s="7" t="s">
        <v>140</v>
      </c>
      <c r="D103" s="7" t="s">
        <v>34</v>
      </c>
      <c r="E103" s="7" t="s">
        <v>141</v>
      </c>
      <c r="F103" s="7" t="s">
        <v>142</v>
      </c>
      <c r="G103" s="7" t="s">
        <v>143</v>
      </c>
      <c r="H103" s="7"/>
      <c r="I103" s="52">
        <v>50000</v>
      </c>
      <c r="J103" s="52">
        <v>50000</v>
      </c>
      <c r="K103" s="74">
        <v>50000</v>
      </c>
    </row>
    <row r="104" spans="1:13" ht="21">
      <c r="A104" s="2"/>
      <c r="B104" s="6" t="s">
        <v>145</v>
      </c>
      <c r="C104" s="7" t="s">
        <v>140</v>
      </c>
      <c r="D104" s="7" t="s">
        <v>34</v>
      </c>
      <c r="E104" s="7" t="s">
        <v>141</v>
      </c>
      <c r="F104" s="7" t="s">
        <v>142</v>
      </c>
      <c r="G104" s="7" t="s">
        <v>143</v>
      </c>
      <c r="H104" s="7"/>
      <c r="I104" s="52">
        <v>50000</v>
      </c>
      <c r="J104" s="52">
        <v>50000</v>
      </c>
      <c r="K104" s="74">
        <v>50000</v>
      </c>
    </row>
    <row r="105" spans="1:13" s="26" customFormat="1" ht="23.25">
      <c r="A105" s="25"/>
      <c r="B105" s="36" t="s">
        <v>54</v>
      </c>
      <c r="C105" s="37"/>
      <c r="D105" s="37"/>
      <c r="E105" s="37"/>
      <c r="F105" s="37"/>
      <c r="G105" s="37"/>
      <c r="H105" s="37"/>
      <c r="I105" s="53">
        <f>I8+I44+I48+I50+I57+I64+I71+I69+I102+I96</f>
        <v>8135000</v>
      </c>
      <c r="J105" s="53">
        <f t="shared" ref="J105:K105" si="31">J8+J44+J48+J50+J57+J64+J71+J69+J102</f>
        <v>8074000</v>
      </c>
      <c r="K105" s="53">
        <f t="shared" si="31"/>
        <v>8058000</v>
      </c>
      <c r="L105" s="38" t="e">
        <f>L8+L44+L48+L57+L61+L64+L69+L71+#REF!</f>
        <v>#REF!</v>
      </c>
      <c r="M105" s="38" t="e">
        <f>M8+M44+M48+M57+M61+M64+M69+M71+#REF!</f>
        <v>#REF!</v>
      </c>
    </row>
    <row r="106" spans="1:13" ht="26.25">
      <c r="C106" s="1"/>
      <c r="D106" s="1"/>
      <c r="E106" s="1"/>
      <c r="F106" s="1"/>
      <c r="G106" s="1"/>
      <c r="H106" s="1"/>
      <c r="I106" s="57"/>
      <c r="J106" s="78"/>
      <c r="K106" s="78"/>
    </row>
    <row r="107" spans="1:13" ht="15.75" hidden="1">
      <c r="J107" s="79"/>
    </row>
    <row r="108" spans="1:13" ht="21">
      <c r="B108" s="23" t="s">
        <v>126</v>
      </c>
    </row>
  </sheetData>
  <mergeCells count="5">
    <mergeCell ref="O1:X1"/>
    <mergeCell ref="I1:K1"/>
    <mergeCell ref="B2:K2"/>
    <mergeCell ref="B3:K3"/>
    <mergeCell ref="C5:H5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01.01.2024</vt:lpstr>
      <vt:lpstr>'01.01.2024'!Область_печати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cp:lastPrinted>2024-01-12T08:51:04Z</cp:lastPrinted>
  <dcterms:created xsi:type="dcterms:W3CDTF">2017-01-11T13:02:19Z</dcterms:created>
  <dcterms:modified xsi:type="dcterms:W3CDTF">2024-01-12T09:36:44Z</dcterms:modified>
</cp:coreProperties>
</file>